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2"/>
  </bookViews>
  <sheets>
    <sheet name="2015" sheetId="1" r:id="rId1"/>
    <sheet name="2016" sheetId="2" r:id="rId2"/>
    <sheet name="2017" sheetId="3" r:id="rId3"/>
    <sheet name="Лист2" sheetId="4" r:id="rId4"/>
    <sheet name="Лист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<sst xmlns="http://schemas.openxmlformats.org/spreadsheetml/2006/main" count="491" uniqueCount="298">
  <si>
    <t>Код по бюджетной классификации бюджета, предоставляющего межбюджетный трансферт</t>
  </si>
  <si>
    <t>Поступило средств областного бюджета *</t>
  </si>
  <si>
    <t>Размер софинансирования из местного бюджета*</t>
  </si>
  <si>
    <t>Расходы, подтвержденные документами и произведенные за счет средств областного бюджета *</t>
  </si>
  <si>
    <t>Расходы, подтвержденные документами и произведенные за счет средств местного бюджета *</t>
  </si>
  <si>
    <t>Неиспользованный остаток межбюджетного трансферта, подлежат» й возврату*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</si>
  <si>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</si>
  <si>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</si>
  <si>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</si>
  <si>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</si>
  <si>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Сумма договора</t>
  </si>
  <si>
    <t>Выполнено работ</t>
  </si>
  <si>
    <t xml:space="preserve">Код по классификации Доходов в бюджета, по-лучающего межбюджет-ный транс-ферт  </t>
  </si>
  <si>
    <r>
      <t>Утверждено бюджетных назначений на 20</t>
    </r>
    <r>
      <rPr>
        <u val="single"/>
        <sz val="10"/>
        <color indexed="8"/>
        <rFont val="Times New Roman"/>
        <family val="1"/>
      </rPr>
      <t xml:space="preserve"> 15</t>
    </r>
    <r>
      <rPr>
        <sz val="10"/>
        <color indexed="8"/>
        <rFont val="Times New Roman"/>
        <family val="1"/>
      </rPr>
      <t>год (областной и местный бюджет) *</t>
    </r>
  </si>
  <si>
    <t>Номер, дата акта выполнен-ных работ</t>
  </si>
  <si>
    <t>Наименова-ние работ</t>
  </si>
  <si>
    <t xml:space="preserve">Фактические показатели результатив-ности использова-ния субси-дии
</t>
  </si>
  <si>
    <t>*Все суммы указываются в рублях (не в тысячах рублей!)</t>
  </si>
  <si>
    <t>** Обязательно наличие графы "Итого"</t>
  </si>
  <si>
    <t>и.о.главы администрации  Тихвинского муниципального района</t>
  </si>
  <si>
    <t>Ленинградской области</t>
  </si>
  <si>
    <t>председатель комитета по местному</t>
  </si>
  <si>
    <t xml:space="preserve">    (подпись)</t>
  </si>
  <si>
    <t>(номер телефона)</t>
  </si>
  <si>
    <t>20____года</t>
  </si>
  <si>
    <t xml:space="preserve">                                                  (подпись) (фамилия, инициалы) </t>
  </si>
  <si>
    <t>Руководитель финансового органа      __________________________</t>
  </si>
  <si>
    <t>Ленинградской области      ___________________________________</t>
  </si>
  <si>
    <t>Исполнитель ______________________________________________</t>
  </si>
  <si>
    <t xml:space="preserve">                                                  (фамилия, инициалы)</t>
  </si>
  <si>
    <t>Согласно:</t>
  </si>
  <si>
    <t>самоуправлению, межнациональным и</t>
  </si>
  <si>
    <t>межконфессиональным отношениям</t>
  </si>
  <si>
    <t xml:space="preserve">  ___________________ Бурак Л.В. </t>
  </si>
  <si>
    <t>921 0503 0407088 244 310 809</t>
  </si>
  <si>
    <t>921 0503 0400303 244 310</t>
  </si>
  <si>
    <t>ИП Углицких</t>
  </si>
  <si>
    <t>№ 404  от 13 мая 2015</t>
  </si>
  <si>
    <t>Контейнеры для ТБО</t>
  </si>
  <si>
    <t>Товарная накладная № 404 от 13.05.2015</t>
  </si>
  <si>
    <t>Приобретено 20 контейнеров для сбора ТБО</t>
  </si>
  <si>
    <t>ЗАО "Тихвинская ПМК - 20"</t>
  </si>
  <si>
    <t xml:space="preserve">Обустройство площадки для сбора ТБО  </t>
  </si>
  <si>
    <t xml:space="preserve">№ 79 от 01 .08.2015 </t>
  </si>
  <si>
    <t>Акт о приемке выполненых работ № 25 от 18.08.2015</t>
  </si>
  <si>
    <t>Обустроена площадка для  установки контейнеров для сбора ТБО</t>
  </si>
  <si>
    <t>Приобретение и устройство контейнерной площадки  № 2 ( д. Залющик)</t>
  </si>
  <si>
    <t>922 0503 0407088 244 310 809</t>
  </si>
  <si>
    <t>922 0503 0400303 244 310</t>
  </si>
  <si>
    <t>Приобретение и устройство контейнерной площадки  ( д. Новое село)</t>
  </si>
  <si>
    <t>№ 66 от 01.08.2015</t>
  </si>
  <si>
    <t>Акт о приемке выполненных работ № 23  от 18.08.2015</t>
  </si>
  <si>
    <t>923 0503 0407088 244 310 809</t>
  </si>
  <si>
    <t>923 0503 0400303 244 310</t>
  </si>
  <si>
    <t>Приобретение и устройство контейнерной площадки  ( д. Залющик)</t>
  </si>
  <si>
    <t>№ 65 от 01.08.2015</t>
  </si>
  <si>
    <t>Акт о приемке выполненных работ № 24 от 18.08.2015</t>
  </si>
  <si>
    <t>921 0309 0407088 244 310 809</t>
  </si>
  <si>
    <t>921 0309 0400302 244 310</t>
  </si>
  <si>
    <t>№ 60 от 01.08.2015</t>
  </si>
  <si>
    <t>Акт о приемке выполненных работ № 17 от 18.08.2015</t>
  </si>
  <si>
    <t>Выполнены работы по обустройству пожарного водоема</t>
  </si>
  <si>
    <t>Обустройство площадки для забора воды ( д. Чаголино)</t>
  </si>
  <si>
    <t>№ 67 от 01.08.2015</t>
  </si>
  <si>
    <t>Акт о приемке выполненных работ № 18 от 18.08.2015</t>
  </si>
  <si>
    <t xml:space="preserve">Выполнены работы по обустройству площадки для забора воды </t>
  </si>
  <si>
    <t>Обустройство подъезда к пожарному водоему ( д. Чаголино)</t>
  </si>
  <si>
    <t>№ 70 от 01.08.2015</t>
  </si>
  <si>
    <t>Акт о приемке выполненных работ № 19 от 18.08.2015</t>
  </si>
  <si>
    <t>Выполнены работы по обустройству подъезда к пожарному водоему</t>
  </si>
  <si>
    <t>№ 61 от 01.08.2015</t>
  </si>
  <si>
    <t>Обустройство пожарного водоема (д. Имолово)</t>
  </si>
  <si>
    <t>Акт о приемке выполненных работ № 20 от 18.08.2015</t>
  </si>
  <si>
    <t>Обустройство площадки для забора воды  (д. Имолово)</t>
  </si>
  <si>
    <t>№ 78 от 01.08.2015</t>
  </si>
  <si>
    <t>Акт о приемке выполненных работ № 21 от 18.08.2015</t>
  </si>
  <si>
    <t>Выполнены работы по обустройству площадки для забора воды</t>
  </si>
  <si>
    <t>Обустройство подъезда к пожарному водоему ( д. Имолово)</t>
  </si>
  <si>
    <t>№ 77 от 01.08.2015</t>
  </si>
  <si>
    <t>Акт о приемке выполненных работ № 22 от 18.08.2015</t>
  </si>
  <si>
    <t>Обустройство пожарного водоема (д. Засыпье)</t>
  </si>
  <si>
    <t>№ 71 от 01.08.2015</t>
  </si>
  <si>
    <t>Акт о приемке выполненных работ № 27 от 18.08.2015</t>
  </si>
  <si>
    <t>Обустройство подъезда к пожарному водоему ( д. Засыпье )</t>
  </si>
  <si>
    <t>№ 69 от 01.08.2015</t>
  </si>
  <si>
    <t>Акт о приемке выполненных работ № 29  04.09.2015</t>
  </si>
  <si>
    <t>Выполнены работы по обустройству  пожарного водоема</t>
  </si>
  <si>
    <t>Обустройство площадки для забора воды ( д. Засыпье)</t>
  </si>
  <si>
    <t>№ 68 от 01.08.2015</t>
  </si>
  <si>
    <t>Акт о приемке выполненных работ № 28  04.09.2015</t>
  </si>
  <si>
    <t>Обустройство пожарного водоема ( д. Вяльгино)</t>
  </si>
  <si>
    <t>№ 64 от 01.08.2015</t>
  </si>
  <si>
    <t>Акт о приемке выполненных работ № 26  18.08.2015</t>
  </si>
  <si>
    <t>Обустройство площадки для забора воды (д. Вяльгино)</t>
  </si>
  <si>
    <t>№ 72 от 01.08.2015</t>
  </si>
  <si>
    <t>Акт о приемке выполненных работ № 30 04.09.2015</t>
  </si>
  <si>
    <t>Обустройство пожарного водоема ( д. Пудроль)</t>
  </si>
  <si>
    <t>№ 63 от 01.08.2015</t>
  </si>
  <si>
    <t>Акт о приемке выполненных работ № 36 04.09.2015</t>
  </si>
  <si>
    <t>Обустройство площадки для забора воды ( д. Пудроль)</t>
  </si>
  <si>
    <t>№ 73 от 01.08.2015</t>
  </si>
  <si>
    <t>Акт о приемке выполненных работ № 31 04.09.2015</t>
  </si>
  <si>
    <t>Обустройство подъезда к пожарному водоему ( д. Пудроль)</t>
  </si>
  <si>
    <t>№ 74 от 01.08.2015</t>
  </si>
  <si>
    <t>Акт о приемке выполненных работ № 32 04.09.2015</t>
  </si>
  <si>
    <t>Обустройство пожарного водоема ( д. Островок)</t>
  </si>
  <si>
    <t>№ 62 от 01.08.2015</t>
  </si>
  <si>
    <t>Акт о приемке выполненных работ № 35 04.09.2015</t>
  </si>
  <si>
    <t>Обустройство площадки для забора воды ( д. Островок)</t>
  </si>
  <si>
    <t>№ 75 от 01.08.2015</t>
  </si>
  <si>
    <t>Акт о приемке выполненных работ № 33 04.09.2015</t>
  </si>
  <si>
    <t>№ 76 от 01.08.2015</t>
  </si>
  <si>
    <t>Обустройство подъезда к пожарному водоему ( д. Островок)</t>
  </si>
  <si>
    <t>Акт о приемке выполненных работ № 34 04.09.2015</t>
  </si>
  <si>
    <t>921 0409 0407088 244 225 809</t>
  </si>
  <si>
    <t>9210409 0300302  244 225</t>
  </si>
  <si>
    <t>Ремонт автомобильной дороги общего пользования местного значения в н.п. Залющик ул. Центральная от д.1 до д.22</t>
  </si>
  <si>
    <t>Акт о приемке выполненных работ № 16 12.08.2015</t>
  </si>
  <si>
    <t>Выполнен ремонт автомобильной дороги общего пользования местного значения</t>
  </si>
  <si>
    <t>921 0503 0407088 244 225 809</t>
  </si>
  <si>
    <t xml:space="preserve">921 0503 0400303 244 225 </t>
  </si>
  <si>
    <t>Ремонт подвесного моста через реку Паша в пос. Новый</t>
  </si>
  <si>
    <t>ООО "ДокаСтрой"</t>
  </si>
  <si>
    <t>МК № 002/2015 от 13.07.2015</t>
  </si>
  <si>
    <t>МК № 1/2015 от 15.07.2015</t>
  </si>
  <si>
    <t>Акт о приемке выполненных работ № 1 18.11.2015</t>
  </si>
  <si>
    <t>Выполнен ремонт пешеходного подвесного моста через р. Пашу</t>
  </si>
  <si>
    <t>Итого</t>
  </si>
  <si>
    <t xml:space="preserve">                                                       (подпись) (фамилия, инициалы) </t>
  </si>
  <si>
    <t>921 0503 04004S0880 244 310</t>
  </si>
  <si>
    <r>
      <t>Утверждено бюджетных назначений на 20</t>
    </r>
    <r>
      <rPr>
        <u val="single"/>
        <sz val="10"/>
        <color indexed="8"/>
        <rFont val="Times New Roman"/>
        <family val="1"/>
      </rPr>
      <t xml:space="preserve"> 16</t>
    </r>
    <r>
      <rPr>
        <sz val="10"/>
        <color indexed="8"/>
        <rFont val="Times New Roman"/>
        <family val="1"/>
      </rPr>
      <t>год (областной и местный бюджет) *</t>
    </r>
  </si>
  <si>
    <t>Неиспользованный остаток межбюджетного трансферта, подлежат   возврату*</t>
  </si>
  <si>
    <t>№ 31 от 11 июля 2016 г.</t>
  </si>
  <si>
    <t>Акт о приемке выполненых работ № 14 от 22.07.2016</t>
  </si>
  <si>
    <t>Обустройство площадки для установки контейнеров для сбора ТБО в д.Вяльгино</t>
  </si>
  <si>
    <t xml:space="preserve">№ 32 от 11 июля 2016 г. </t>
  </si>
  <si>
    <t>Акт о приемке выполненых работ № 17 от 26.07.2016</t>
  </si>
  <si>
    <t>921 0503 0400470880 244 310 809</t>
  </si>
  <si>
    <t>Обустройство площадки для установки контейнеров для сбора ТБО в д.Рандога</t>
  </si>
  <si>
    <t xml:space="preserve">№ 33 от 11 июля 2016 г. </t>
  </si>
  <si>
    <t>Акт о приемке выполненных работ № 15  от 25.07.2016</t>
  </si>
  <si>
    <t>Обустройство площадки для установки контейнеров для сбора ТБО в д.Засыпье</t>
  </si>
  <si>
    <t xml:space="preserve">№ 34 от 11 июля 2016 г. </t>
  </si>
  <si>
    <t>Акт о приемке выполненных работ № 18 от 28.07.2016</t>
  </si>
  <si>
    <t>Обустройство площадки для установки контейнеров для сбора ТБО в д.Кулига</t>
  </si>
  <si>
    <t xml:space="preserve">№ 35 от 11 июля 2016 г. </t>
  </si>
  <si>
    <t>Акт о приемке выполненных работ № 13 от 12.07.2016</t>
  </si>
  <si>
    <t>Обустройство площадки для установки контейнеров для сбора ТБО в д.Городок</t>
  </si>
  <si>
    <t xml:space="preserve">№ 36 от 11 июля 2016 г. </t>
  </si>
  <si>
    <t>Акт о приемке выполненных работ № 19 от 29.07.2016</t>
  </si>
  <si>
    <t>Обустройство площадки для установки контейнеров для сбора ТБО в д.Чаголино</t>
  </si>
  <si>
    <t xml:space="preserve">№ 37 от 11 июля 2016 г. </t>
  </si>
  <si>
    <t>Акт о приемке выполненных работ № 25 от 04.08.2016</t>
  </si>
  <si>
    <t>Обустройство площадки для установки контейнеров для сбора ТБО в д.Крючково</t>
  </si>
  <si>
    <t xml:space="preserve">№ 38 от 11 июля 2016 г. </t>
  </si>
  <si>
    <t>Обустройство площадки для установки контейнеров для сбора ТБО в д.Прогаль</t>
  </si>
  <si>
    <t xml:space="preserve">№ 39 от 11 июля 2016 г. </t>
  </si>
  <si>
    <t>Акт о приемке выполненных работ № 22 от 02.08.2016</t>
  </si>
  <si>
    <t>Обустройство площадки для установки контейнеров для сбора ТБО в д.Имолово</t>
  </si>
  <si>
    <t xml:space="preserve">№ 40 от 11 июля 2016 г. </t>
  </si>
  <si>
    <t>Акт о приемке выполненных работ № 24 от 03.08.2016</t>
  </si>
  <si>
    <t xml:space="preserve">№ 41 от 11 июля 2016 г. </t>
  </si>
  <si>
    <t>Обустройство площадок для установки контейнеров для сбора ТБО в п. Новый ( в кол-ве 2 шт)</t>
  </si>
  <si>
    <t>№ 42 от 11 июля 2016 г.</t>
  </si>
  <si>
    <t>Акт о приемке выполненных работ № 23 от   02.08.2016</t>
  </si>
  <si>
    <t>Обустройство площадки для установки контейнеров для сбора ТБО в д. Жар</t>
  </si>
  <si>
    <t>№ 43 от 11 июля 2016 г.</t>
  </si>
  <si>
    <t>Акт о приемке выполненных работ № 20 от  29.07.2016</t>
  </si>
  <si>
    <t xml:space="preserve">Обустройство площадки для установки контейнеров для сбора ТБО в д. Пяхта </t>
  </si>
  <si>
    <t>Обустройство площадок для установки контейнеров для сбора ТБО в д.Валдость (в кол-ве 2 шт.)</t>
  </si>
  <si>
    <t>Устройство контейнерных площадок</t>
  </si>
  <si>
    <t xml:space="preserve">Выполнены работы по обустройству площадок для установки контейнеров для сбора ТБО </t>
  </si>
  <si>
    <t>Устройство контейнерной площадки</t>
  </si>
  <si>
    <t>Наименование работ</t>
  </si>
  <si>
    <t>Выполнены работы по обустройству площадок для установки контейнеров для сбора ТБО</t>
  </si>
  <si>
    <t>Выполнены работы по обустройству площадки для установки контейнеров для сбора ТБО</t>
  </si>
  <si>
    <t>Акт о приемке выполненных работ № 21 от 30.07.2016</t>
  </si>
  <si>
    <t>Вырубка мелколесья в населенном пункте д.Крючково</t>
  </si>
  <si>
    <t>№ 06-1 от 05 июня 2016</t>
  </si>
  <si>
    <t>Мероприятия по вырубке мелколесья в д.Крючково</t>
  </si>
  <si>
    <t>Выполнены работы по  вырубке мелколесья в д.Крючково</t>
  </si>
  <si>
    <t>Акт о приемке выполненных работ № 06  от 06.07.2016</t>
  </si>
  <si>
    <t>ООО Центр поисково-спасательного формирования по Тихвинскому району "Азимут"</t>
  </si>
  <si>
    <t>Обустройство пожарного водоема в д.Новое село</t>
  </si>
  <si>
    <t>№ 56 от 19 августа 2016</t>
  </si>
  <si>
    <t xml:space="preserve">Акт о приемке выполненных работ № 29 от 31.08.2016 </t>
  </si>
  <si>
    <t>Обустройство площадки для забора воды с установкой отбойников в д.Новое село</t>
  </si>
  <si>
    <t>№ 57 от 19 августа 2016</t>
  </si>
  <si>
    <t xml:space="preserve">Акт о приемке выполненных работ № 30 от 31.08.2016 </t>
  </si>
  <si>
    <t>Выполнены работы по обустройству площадки для забора воды с установкой отбойников</t>
  </si>
  <si>
    <t>921 0409 0400770880 244 225 809</t>
  </si>
  <si>
    <t>921 0409 04007S0880 244 225</t>
  </si>
  <si>
    <t>Ремонт автомобильной дороги общего пользования местного значения в н.п. Островок ул.Преображенская</t>
  </si>
  <si>
    <t>ООО "Балтпетрострой"</t>
  </si>
  <si>
    <t>МК № 5 от 24 августа 2016</t>
  </si>
  <si>
    <t>Ремонт участка автомобильной дороги общего пользования местного значения в н.п. Островок ул.Преображенская</t>
  </si>
  <si>
    <t>Акт о приемке выполненных работ № 1 от 07.09.2016</t>
  </si>
  <si>
    <t>Ремонт автомобильной дороги общего пользования местного значения в н.п. д. Пяхта ул.Народная</t>
  </si>
  <si>
    <t>МК № 3 от 13 июля 2016</t>
  </si>
  <si>
    <t>Ремонт участка автомобильной дороги общего пользования местного значения в н.п. д. Пяхта ул.Народная</t>
  </si>
  <si>
    <t xml:space="preserve">Акт о приемке выполненных работ № 1 от 11.08.2016 </t>
  </si>
  <si>
    <t xml:space="preserve">Выполнены работы по ремонту автомобильной дороги общего пользования местного значения </t>
  </si>
  <si>
    <t>Приобретение контейнеров</t>
  </si>
  <si>
    <t>АО "Чистый город"</t>
  </si>
  <si>
    <t>Договор поставки № 268 от 03 октября 2016</t>
  </si>
  <si>
    <t>Приобретение контейнеров ( в кол-ве 5 шт.)</t>
  </si>
  <si>
    <t>Товарная накладная № 6811 от 26.12.2016</t>
  </si>
  <si>
    <t>Ремонт участка автомобильной дороги по адресу д.Валдость пер. Полевой от дома № 5 до пересечения с ул.Озерная</t>
  </si>
  <si>
    <t>АО "Тихвинский Гортопсбыт"</t>
  </si>
  <si>
    <t>№ 94 от 03 октября 2016</t>
  </si>
  <si>
    <t>Акт о приемке выполненных работ № 1 от 11.10.2016</t>
  </si>
  <si>
    <t xml:space="preserve">Выполнены работы по ремонту участка автомобильной дороги </t>
  </si>
  <si>
    <t>921 0503 0400470880 244 225 809</t>
  </si>
  <si>
    <t>921 0503 04004S0880 244 225</t>
  </si>
  <si>
    <t>921 0503 0400470880 244 310</t>
  </si>
  <si>
    <t>921 0309 0400270880 244 310 809</t>
  </si>
  <si>
    <t>921 0309 04002S0880 244 310</t>
  </si>
  <si>
    <t xml:space="preserve"> 
</t>
  </si>
  <si>
    <t xml:space="preserve">ОТЧЕТ
об использовании субсидии, предоставленной из областного бюджета Ленинградской области Тихвинскому городскому поселению Тихвинского муниципального района на реализацию 
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
государственной программы Ленинградской области «Устойчивое общественное развитие в Ленинградской области» за 2016 год
</t>
  </si>
  <si>
    <t>глава администрации  Горского сельского поселения</t>
  </si>
  <si>
    <t xml:space="preserve">   (подпись) (фамилия, инициалы) </t>
  </si>
  <si>
    <t xml:space="preserve">   </t>
  </si>
  <si>
    <t>39-176</t>
  </si>
  <si>
    <t>2017 год</t>
  </si>
  <si>
    <t xml:space="preserve">УТВЕРЖДЕН
приказом комитета по местному
самоуправлению, межнациональным
и межконфессиональным отношениям
Ленинградской области
от «    » _______ 2016 года №_________
(приложение б)
</t>
  </si>
  <si>
    <t>Акт о приемке выполненных работ № 16 от 25.07.2016</t>
  </si>
  <si>
    <t xml:space="preserve">УТВЕРЖДЕН
приказом комитета по местному
самоуправлению, межнациональным
и межконфессиональным отношениям
Ленинградской области
от «    » _______ 2017 года №_________
(приложение б)
</t>
  </si>
  <si>
    <t xml:space="preserve">ОТЧЕТ
об использовании субсидии, предоставленной из областного бюджета Ленинградской области Тихвинскому городскому поселению Тихвинского муниципального района на реализацию 
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
государственной программы Ленинградской области «Устойчивое общественное развитие в Ленинградской области» за 2017 год
</t>
  </si>
  <si>
    <r>
      <t>Утверждено бюджетных назначений на 20</t>
    </r>
    <r>
      <rPr>
        <u val="single"/>
        <sz val="10"/>
        <color indexed="8"/>
        <rFont val="Times New Roman"/>
        <family val="1"/>
      </rPr>
      <t xml:space="preserve"> 17</t>
    </r>
    <r>
      <rPr>
        <sz val="10"/>
        <color indexed="8"/>
        <rFont val="Times New Roman"/>
        <family val="1"/>
      </rPr>
      <t>год (областной и местный бюджет) *</t>
    </r>
  </si>
  <si>
    <t>Устройство общественного колодца в д.Жар</t>
  </si>
  <si>
    <t>ИП Усманова Е.С.</t>
  </si>
  <si>
    <t>Выполнение работ по обустройству общественного колодца в д.Жар</t>
  </si>
  <si>
    <t>Акт о приемке выполненых работ № 1 от 29.11.2017</t>
  </si>
  <si>
    <t xml:space="preserve">Выполнены работы по обустройству общественного колодца в д.Жар  </t>
  </si>
  <si>
    <t xml:space="preserve">Фактические показатели результатив-ности использова-ния субсидии
</t>
  </si>
  <si>
    <t>Устройство общественного колодца в д. Островок</t>
  </si>
  <si>
    <t>ИП Мадаминов Х.К.</t>
  </si>
  <si>
    <t>Выполнение работ по обустройству общественного колодца в д.Островок</t>
  </si>
  <si>
    <t>Акт о приемке выполненых работ № 1 от 12.09.2017 г.</t>
  </si>
  <si>
    <t>Снос опасных деревьев в д.Крючково</t>
  </si>
  <si>
    <t>ООО "ЗГ"</t>
  </si>
  <si>
    <t>Выполнение работ по по сносу опасных деревьев в д.Крючково</t>
  </si>
  <si>
    <t>Выполнены работы по сносу опасных деревьев в д.Крючково</t>
  </si>
  <si>
    <t>Снос опасных деревьев в деревнях: Пяхта,Городок,Пудроль,Рандога, Жар</t>
  </si>
  <si>
    <t>Выполнение работ по по сносу опасных деревьев в деревнях: Пяхта,Городок,Пудроль,Рандога, Жар</t>
  </si>
  <si>
    <t xml:space="preserve">Акт о приемке выполненных работ № 1 от 27 .07. 2017 г. </t>
  </si>
  <si>
    <t>Выполнены работ по по сносу опасных деревьев в деревнях: Пяхта,Городок,Пудроль,Рандога, Жар</t>
  </si>
  <si>
    <t>МК № 0145300009617000175-0264676-02(ФЗ-44) от 11.07.2017 г.</t>
  </si>
  <si>
    <t>Акт  № 158 от 2.10.2017 г.</t>
  </si>
  <si>
    <t>МК № 2 от 25.09. 2017 г.</t>
  </si>
  <si>
    <t>МК № 1 от 22.06. 2017г.</t>
  </si>
  <si>
    <t>МК № 1/2017 от 21.11 2017 г.</t>
  </si>
  <si>
    <t>Устройство ограждения пожарного водоема в д.Пяхта</t>
  </si>
  <si>
    <t>ООО "СтройСтандарт"</t>
  </si>
  <si>
    <t>№22/11-17 от 22.11.2017 г.</t>
  </si>
  <si>
    <t>Выполнение работ по устройству ограждения пожарного водоема в д.Пяхта</t>
  </si>
  <si>
    <t>Акт о приемке выполненных работ № 1 от 27.11.2017 г.</t>
  </si>
  <si>
    <t>Выполнены работы по по устройству ограждения пожарного водоема в д.Пяхта</t>
  </si>
  <si>
    <t>Ремонт автомобильной дороги общего пользования местного значения в д.Новое село</t>
  </si>
  <si>
    <t>ООО " РэмСЭД"</t>
  </si>
  <si>
    <t>Выполнение ремонта автомобильной дороги общего пользования местного значения в д.Новое село</t>
  </si>
  <si>
    <t>Акт о приемке выполненных работ № 1 от 01.09.2017 г.</t>
  </si>
  <si>
    <t>Выполнен ремонт автомобильной дороги общего пользования местного значения в д.Новое село</t>
  </si>
  <si>
    <t>Ремонт автомобильной дороги общего пользования местного значения в д.Городок ул.Поселковая</t>
  </si>
  <si>
    <t>МК № 0145300009617000174-0264676-01(ФЗ-44) от 04.07.2017 г.</t>
  </si>
  <si>
    <t>МК № 0145300009617000173-0264676-01 (ФЗ-44) от 04.07.2017 г.</t>
  </si>
  <si>
    <t>Выполнение ремонта автомобильной дороги общего пользования местного значения в д.Городок ул.Поселковая</t>
  </si>
  <si>
    <t>Выполнен ремонт автомобильной дороги общего пользования местного значения в д.Городок ул.Поселковая</t>
  </si>
  <si>
    <t>Ремонт автомобильной дороги общего пользования местного значения в д.Залющик от д.34 до д.38</t>
  </si>
  <si>
    <t>МК № 0145300009617000211-0264674-01 (ФЗ-44) от 22.07.2017 г.</t>
  </si>
  <si>
    <t>Акт о приемке выполненных работ № 10 от 28.08.2017 г.</t>
  </si>
  <si>
    <t>Выполнение ремонта автомобильной дороги общего пользования местного значения в д.Залющик от д.34 до д.38</t>
  </si>
  <si>
    <t>Выполнен ремонт автомобильной дороги общего пользования местного значения в д.Залющик от д.34 до д.38</t>
  </si>
  <si>
    <t>Приобретение пожарных мотопомп с пожарными рукавами</t>
  </si>
  <si>
    <t>ООО "Домовский.ру"</t>
  </si>
  <si>
    <t>МК № 0145300009617000210-0264674-01 (ФЗ-44) от 02.08.2017 г.</t>
  </si>
  <si>
    <t>Товарная накладная № 121 от 11.08.2017 г.</t>
  </si>
  <si>
    <t>Приобретены пожарные мотопомпы с пожарными рукавами</t>
  </si>
  <si>
    <t>ИП Андреев А.В.</t>
  </si>
  <si>
    <t xml:space="preserve">№ 477 от 04.08.2017 г. </t>
  </si>
  <si>
    <t>Товарная накладная № 558 от 13.10.2017 г.</t>
  </si>
  <si>
    <t>№ 291 от 25.07.2017</t>
  </si>
  <si>
    <t>Товарная накладная № 3769 от 18.10.2017г.</t>
  </si>
  <si>
    <t>Приобретение контейнерных площадок для ТБО  (в кол-ве 8 шт.)</t>
  </si>
  <si>
    <t>Приобретение контейнеры  для сбора ТБО  (в кол-ве 16 шт.)</t>
  </si>
  <si>
    <t>Приобретение контейнерных площадок для ТБО (в кол-ве 8 шт.)</t>
  </si>
  <si>
    <t>Приобретены контейнерные площадки для ТБО  (в кол-ве 8 шт.)</t>
  </si>
  <si>
    <t>Приобретены контейнеры  для сбора ТБО  (в кол-ве 16 шт.)</t>
  </si>
  <si>
    <t xml:space="preserve">Код по классификации Доходов в бюджета, по-лучающего межбюджетный трансферт  </t>
  </si>
  <si>
    <t>921 0503 0400370880 244 310</t>
  </si>
  <si>
    <t>921 0409 0400470880 244 225</t>
  </si>
  <si>
    <t>921 0503 0400370880 244 225</t>
  </si>
  <si>
    <t>921 0309 0400270880 244 310</t>
  </si>
  <si>
    <t>20 декабря 2017 года</t>
  </si>
  <si>
    <t>Выполнены работы по обустройству общественного колодца в д.Островок</t>
  </si>
  <si>
    <t>Кузнецова Г.В.</t>
  </si>
  <si>
    <t>Исполнитель  Пасынкова Ю.Г.</t>
  </si>
  <si>
    <t>Руководитель финансового органа                                    Пасынкова Ю.Г.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</si>
</sst>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4" borderId="10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4" borderId="13" xfId="0" applyFont="1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14" fontId="1" fillId="4" borderId="15" xfId="0" applyNumberFormat="1" applyFont="1" applyFill="1" applyBorder="1" applyAlignment="1">
      <alignment horizontal="center" vertical="top" wrapText="1"/>
    </xf>
    <xf numFmtId="49" fontId="3" fillId="4" borderId="12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14" fontId="1" fillId="4" borderId="14" xfId="0" applyNumberFormat="1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3" fillId="4" borderId="11" xfId="0" applyFont="1" applyFill="1" applyBorder="1" applyAlignment="1">
      <alignment horizontal="center" vertical="top" wrapText="1"/>
    </xf>
    <xf numFmtId="49" fontId="3" fillId="4" borderId="16" xfId="0" applyNumberFormat="1" applyFont="1" applyFill="1" applyBorder="1" applyAlignment="1">
      <alignment horizontal="center" vertical="top" wrapText="1"/>
    </xf>
    <xf numFmtId="49" fontId="3" fillId="4" borderId="13" xfId="0" applyNumberFormat="1" applyFont="1" applyFill="1" applyBorder="1" applyAlignment="1">
      <alignment horizontal="center" vertical="top" wrapText="1"/>
    </xf>
    <xf numFmtId="49" fontId="3" fillId="4" borderId="15" xfId="0" applyNumberFormat="1" applyFont="1" applyFill="1" applyBorder="1" applyAlignment="1">
      <alignment horizontal="center" vertical="top" wrapText="1"/>
    </xf>
    <xf numFmtId="49" fontId="3" fillId="4" borderId="17" xfId="0" applyNumberFormat="1" applyFont="1" applyFill="1" applyBorder="1" applyAlignment="1">
      <alignment horizontal="center" vertical="top" wrapText="1"/>
    </xf>
    <xf numFmtId="49" fontId="3" fillId="4" borderId="11" xfId="0" applyNumberFormat="1" applyFont="1" applyFill="1" applyBorder="1" applyAlignment="1">
      <alignment horizontal="center" vertical="top" wrapText="1"/>
    </xf>
    <xf numFmtId="49" fontId="3" fillId="4" borderId="14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/>
    </xf>
    <xf numFmtId="0" fontId="1" fillId="0" borderId="0" xfId="0" applyFont="1" applyFill="1" applyBorder="1" applyAlignment="1">
      <alignment/>
    </xf>
    <xf numFmtId="14" fontId="6" fillId="4" borderId="15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center" vertical="top" wrapText="1"/>
    </xf>
    <xf numFmtId="2" fontId="3" fillId="4" borderId="16" xfId="0" applyNumberFormat="1" applyFont="1" applyFill="1" applyBorder="1" applyAlignment="1">
      <alignment horizontal="center" vertical="top" wrapText="1"/>
    </xf>
    <xf numFmtId="176" fontId="5" fillId="0" borderId="2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49" fontId="7" fillId="4" borderId="10" xfId="0" applyNumberFormat="1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49" fontId="7" fillId="4" borderId="15" xfId="0" applyNumberFormat="1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6" xfId="0" applyNumberFormat="1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49" fontId="7" fillId="4" borderId="17" xfId="0" applyNumberFormat="1" applyFont="1" applyFill="1" applyBorder="1" applyAlignment="1">
      <alignment horizontal="center" vertical="top" wrapText="1"/>
    </xf>
    <xf numFmtId="49" fontId="7" fillId="4" borderId="13" xfId="0" applyNumberFormat="1" applyFont="1" applyFill="1" applyBorder="1" applyAlignment="1">
      <alignment horizontal="center" vertical="top" wrapText="1"/>
    </xf>
    <xf numFmtId="49" fontId="7" fillId="4" borderId="14" xfId="0" applyNumberFormat="1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2" fontId="3" fillId="4" borderId="1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" fontId="5" fillId="0" borderId="11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0" fontId="1" fillId="4" borderId="20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vertical="top" wrapText="1"/>
    </xf>
    <xf numFmtId="0" fontId="1" fillId="4" borderId="12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4" fontId="1" fillId="4" borderId="10" xfId="42" applyFont="1" applyFill="1" applyBorder="1" applyAlignment="1">
      <alignment horizontal="center" vertical="top" wrapText="1"/>
    </xf>
    <xf numFmtId="44" fontId="1" fillId="4" borderId="13" xfId="42" applyFont="1" applyFill="1" applyBorder="1" applyAlignment="1">
      <alignment horizontal="center" vertical="top" wrapText="1"/>
    </xf>
    <xf numFmtId="44" fontId="1" fillId="4" borderId="12" xfId="42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wrapText="1"/>
    </xf>
    <xf numFmtId="49" fontId="3" fillId="4" borderId="10" xfId="0" applyNumberFormat="1" applyFont="1" applyFill="1" applyBorder="1" applyAlignment="1">
      <alignment horizontal="center" vertical="top" wrapText="1"/>
    </xf>
    <xf numFmtId="49" fontId="3" fillId="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8;&#1072;&#1090;&#1100;&#1103;&#1085;&#1072;%20&#1055;&#1072;&#1074;&#1083;&#1086;&#1074;&#1085;&#1072;\application%20data\miranda\files\pasynkova-ju-g@im.tikhvin.org\&#1086;&#1090;&#1095;&#1077;&#1090;%20&#1089;&#1090;&#1088;&#1072;&#1088;&#1086;&#1089;&#1090;&#1099;%20%202015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квартал"/>
      <sheetName val="3 квартал"/>
      <sheetName val="4 квартал"/>
    </sheetNames>
    <sheetDataSet>
      <sheetData sheetId="2">
        <row r="9">
          <cell r="A9" t="str">
            <v>Приобретение 20 контейнеров для сбора и вывоза ТБО из  населенных пунктов:д. Залющик-2шт., д. Имолово- 3шт., д. Чаголино-3шт., д.Рандога-3шт., д. Крючково-3шт.,д. Засыпье-3шт., д. Пяхта-3шт.</v>
          </cell>
        </row>
        <row r="11">
          <cell r="A11" t="str">
            <v>Обустройство пожарного водоема в д. Чаголино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46"/>
  <sheetViews>
    <sheetView zoomScale="90" zoomScaleNormal="90" zoomScalePageLayoutView="0" workbookViewId="0" topLeftCell="A1">
      <selection activeCell="A8" sqref="A8:A9"/>
    </sheetView>
  </sheetViews>
  <sheetFormatPr defaultColWidth="9.00390625" defaultRowHeight="12.75"/>
  <cols>
    <col min="1" max="1" width="19.25390625" style="0" customWidth="1"/>
    <col min="2" max="2" width="14.125" style="0" customWidth="1"/>
    <col min="3" max="3" width="13.625" style="0" customWidth="1"/>
    <col min="4" max="4" width="10.875" style="0" customWidth="1"/>
    <col min="5" max="5" width="13.375" style="0" customWidth="1"/>
    <col min="6" max="6" width="11.75390625" style="0" customWidth="1"/>
    <col min="7" max="7" width="11.625" style="0" customWidth="1"/>
    <col min="8" max="8" width="10.375" style="0" customWidth="1"/>
    <col min="9" max="9" width="16.00390625" style="0" customWidth="1"/>
    <col min="10" max="10" width="11.875" style="0" customWidth="1"/>
    <col min="11" max="11" width="8.75390625" style="0" customWidth="1"/>
    <col min="12" max="12" width="11.125" style="0" customWidth="1"/>
    <col min="14" max="14" width="10.25390625" style="0" customWidth="1"/>
    <col min="15" max="15" width="9.625" style="0" customWidth="1"/>
    <col min="16" max="16" width="12.75390625" style="0" customWidth="1"/>
  </cols>
  <sheetData>
    <row r="4" ht="13.5" thickBot="1"/>
    <row r="5" spans="1:16" ht="71.25" customHeight="1" thickBot="1">
      <c r="A5" s="70" t="s">
        <v>0</v>
      </c>
      <c r="B5" s="73" t="s">
        <v>12</v>
      </c>
      <c r="C5" s="73" t="s">
        <v>13</v>
      </c>
      <c r="D5" s="73" t="s">
        <v>1</v>
      </c>
      <c r="E5" s="73" t="s">
        <v>2</v>
      </c>
      <c r="F5" s="73" t="s">
        <v>3</v>
      </c>
      <c r="G5" s="73" t="s">
        <v>4</v>
      </c>
      <c r="H5" s="73" t="s">
        <v>5</v>
      </c>
      <c r="I5" s="73" t="s">
        <v>6</v>
      </c>
      <c r="J5" s="79" t="s">
        <v>7</v>
      </c>
      <c r="K5" s="60"/>
      <c r="L5" s="60"/>
      <c r="M5" s="60"/>
      <c r="N5" s="60"/>
      <c r="O5" s="60"/>
      <c r="P5" s="61"/>
    </row>
    <row r="6" spans="1:16" ht="19.5" customHeight="1">
      <c r="A6" s="71"/>
      <c r="B6" s="78"/>
      <c r="C6" s="78"/>
      <c r="D6" s="74"/>
      <c r="E6" s="74"/>
      <c r="F6" s="74"/>
      <c r="G6" s="74"/>
      <c r="H6" s="74"/>
      <c r="I6" s="74"/>
      <c r="J6" s="62" t="s">
        <v>8</v>
      </c>
      <c r="K6" s="62" t="s">
        <v>9</v>
      </c>
      <c r="L6" s="62" t="s">
        <v>15</v>
      </c>
      <c r="M6" s="62" t="s">
        <v>10</v>
      </c>
      <c r="N6" s="62" t="s">
        <v>11</v>
      </c>
      <c r="O6" s="62" t="s">
        <v>14</v>
      </c>
      <c r="P6" s="62" t="s">
        <v>16</v>
      </c>
    </row>
    <row r="7" spans="1:16" ht="79.5" customHeight="1" thickBot="1">
      <c r="A7" s="72"/>
      <c r="B7" s="9"/>
      <c r="C7" s="9"/>
      <c r="D7" s="75"/>
      <c r="E7" s="75"/>
      <c r="F7" s="75"/>
      <c r="G7" s="75"/>
      <c r="H7" s="75"/>
      <c r="I7" s="75"/>
      <c r="J7" s="63"/>
      <c r="K7" s="63"/>
      <c r="L7" s="63"/>
      <c r="M7" s="63"/>
      <c r="N7" s="63"/>
      <c r="O7" s="63"/>
      <c r="P7" s="64"/>
    </row>
    <row r="8" spans="1:16" ht="117.75" customHeight="1">
      <c r="A8" s="80" t="s">
        <v>34</v>
      </c>
      <c r="B8" s="80" t="s">
        <v>35</v>
      </c>
      <c r="C8" s="73">
        <f>D8+E8</f>
        <v>78000</v>
      </c>
      <c r="D8" s="73">
        <v>76050</v>
      </c>
      <c r="E8" s="73">
        <v>1950</v>
      </c>
      <c r="F8" s="73">
        <f>D8</f>
        <v>76050</v>
      </c>
      <c r="G8" s="73">
        <f>E8</f>
        <v>1950</v>
      </c>
      <c r="H8" s="73">
        <f>F8-D8</f>
        <v>0</v>
      </c>
      <c r="I8" s="73" t="str">
        <f>'[1]4 квартал'!$A$9</f>
        <v>Приобретение 20 контейнеров для сбора и вывоза ТБО из  населенных пунктов:д. Залющик-2шт., д. Имолово- 3шт., д. Чаголино-3шт., д.Рандога-3шт., д. Крючково-3шт.,д. Засыпье-3шт., д. Пяхта-3шт.</v>
      </c>
      <c r="J8" s="73" t="s">
        <v>36</v>
      </c>
      <c r="K8" s="11" t="s">
        <v>37</v>
      </c>
      <c r="L8" s="73" t="s">
        <v>38</v>
      </c>
      <c r="M8" s="73">
        <v>78000</v>
      </c>
      <c r="N8" s="73">
        <f>M8</f>
        <v>78000</v>
      </c>
      <c r="O8" s="73" t="s">
        <v>39</v>
      </c>
      <c r="P8" s="73" t="s">
        <v>40</v>
      </c>
    </row>
    <row r="9" spans="1:16" ht="54" customHeight="1" thickBot="1">
      <c r="A9" s="81"/>
      <c r="B9" s="81"/>
      <c r="C9" s="75"/>
      <c r="D9" s="75"/>
      <c r="E9" s="75"/>
      <c r="F9" s="75"/>
      <c r="G9" s="75"/>
      <c r="H9" s="75"/>
      <c r="I9" s="75"/>
      <c r="J9" s="75"/>
      <c r="K9" s="13"/>
      <c r="L9" s="75"/>
      <c r="M9" s="75"/>
      <c r="N9" s="75"/>
      <c r="O9" s="75"/>
      <c r="P9" s="75"/>
    </row>
    <row r="10" spans="1:16" ht="101.25" customHeight="1" thickBot="1">
      <c r="A10" s="10" t="s">
        <v>34</v>
      </c>
      <c r="B10" s="10" t="s">
        <v>35</v>
      </c>
      <c r="C10" s="1">
        <f aca="true" t="shared" si="0" ref="C10:C31">D10+E10</f>
        <v>39830</v>
      </c>
      <c r="D10" s="1">
        <v>38834</v>
      </c>
      <c r="E10" s="1">
        <v>996</v>
      </c>
      <c r="F10" s="1">
        <f aca="true" t="shared" si="1" ref="F10:F32">D10</f>
        <v>38834</v>
      </c>
      <c r="G10" s="1">
        <f aca="true" t="shared" si="2" ref="G10:G32">E10</f>
        <v>996</v>
      </c>
      <c r="H10" s="1">
        <f>F10-D10</f>
        <v>0</v>
      </c>
      <c r="I10" s="1" t="s">
        <v>46</v>
      </c>
      <c r="J10" s="1" t="s">
        <v>41</v>
      </c>
      <c r="K10" s="1" t="s">
        <v>43</v>
      </c>
      <c r="L10" s="1" t="s">
        <v>42</v>
      </c>
      <c r="M10" s="1">
        <f aca="true" t="shared" si="3" ref="M10:M32">C10</f>
        <v>39830</v>
      </c>
      <c r="N10" s="1">
        <f aca="true" t="shared" si="4" ref="N10:N32">M10</f>
        <v>39830</v>
      </c>
      <c r="O10" s="1" t="s">
        <v>44</v>
      </c>
      <c r="P10" s="1" t="s">
        <v>45</v>
      </c>
    </row>
    <row r="11" spans="1:16" ht="88.5" customHeight="1" thickBot="1">
      <c r="A11" s="10" t="s">
        <v>47</v>
      </c>
      <c r="B11" s="10" t="s">
        <v>48</v>
      </c>
      <c r="C11" s="1">
        <f t="shared" si="0"/>
        <v>39830</v>
      </c>
      <c r="D11" s="14">
        <v>38832</v>
      </c>
      <c r="E11" s="14">
        <v>998</v>
      </c>
      <c r="F11" s="1">
        <f t="shared" si="1"/>
        <v>38832</v>
      </c>
      <c r="G11" s="1">
        <f t="shared" si="2"/>
        <v>998</v>
      </c>
      <c r="H11" s="14">
        <f>H10</f>
        <v>0</v>
      </c>
      <c r="I11" s="14" t="s">
        <v>49</v>
      </c>
      <c r="J11" s="14" t="str">
        <f aca="true" t="shared" si="5" ref="J11:J30">J10</f>
        <v>ЗАО "Тихвинская ПМК - 20"</v>
      </c>
      <c r="K11" s="14" t="s">
        <v>50</v>
      </c>
      <c r="L11" s="14" t="str">
        <f>L10</f>
        <v>Обустройство площадки для сбора ТБО  </v>
      </c>
      <c r="M11" s="14">
        <f t="shared" si="3"/>
        <v>39830</v>
      </c>
      <c r="N11" s="14">
        <f t="shared" si="4"/>
        <v>39830</v>
      </c>
      <c r="O11" s="14" t="s">
        <v>51</v>
      </c>
      <c r="P11" s="1" t="str">
        <f>P10</f>
        <v>Обустроена площадка для  установки контейнеров для сбора ТБО</v>
      </c>
    </row>
    <row r="12" spans="1:16" ht="93.75" customHeight="1" thickBot="1">
      <c r="A12" s="10" t="s">
        <v>52</v>
      </c>
      <c r="B12" s="10" t="s">
        <v>53</v>
      </c>
      <c r="C12" s="1">
        <f t="shared" si="0"/>
        <v>39830</v>
      </c>
      <c r="D12" s="2">
        <v>38834</v>
      </c>
      <c r="E12" s="2">
        <v>996</v>
      </c>
      <c r="F12" s="1">
        <f t="shared" si="1"/>
        <v>38834</v>
      </c>
      <c r="G12" s="1">
        <f t="shared" si="2"/>
        <v>996</v>
      </c>
      <c r="H12" s="14">
        <v>0</v>
      </c>
      <c r="I12" s="14" t="s">
        <v>54</v>
      </c>
      <c r="J12" s="14" t="str">
        <f t="shared" si="5"/>
        <v>ЗАО "Тихвинская ПМК - 20"</v>
      </c>
      <c r="K12" s="14" t="s">
        <v>55</v>
      </c>
      <c r="L12" s="14" t="str">
        <f>L11</f>
        <v>Обустройство площадки для сбора ТБО  </v>
      </c>
      <c r="M12" s="14">
        <f t="shared" si="3"/>
        <v>39830</v>
      </c>
      <c r="N12" s="14">
        <f t="shared" si="4"/>
        <v>39830</v>
      </c>
      <c r="O12" s="14" t="s">
        <v>56</v>
      </c>
      <c r="P12" s="1" t="str">
        <f>P11</f>
        <v>Обустроена площадка для  установки контейнеров для сбора ТБО</v>
      </c>
    </row>
    <row r="13" spans="1:16" ht="105.75" customHeight="1" thickBot="1">
      <c r="A13" s="10" t="s">
        <v>57</v>
      </c>
      <c r="B13" s="24" t="s">
        <v>58</v>
      </c>
      <c r="C13" s="1">
        <f t="shared" si="0"/>
        <v>50000</v>
      </c>
      <c r="D13" s="2">
        <v>48750</v>
      </c>
      <c r="E13" s="1">
        <v>1250</v>
      </c>
      <c r="F13" s="1">
        <f t="shared" si="1"/>
        <v>48750</v>
      </c>
      <c r="G13" s="1">
        <f t="shared" si="2"/>
        <v>1250</v>
      </c>
      <c r="H13" s="14">
        <v>0</v>
      </c>
      <c r="I13" s="14" t="str">
        <f>'[1]4 квартал'!$A$11</f>
        <v>Обустройство пожарного водоема в д. Чаголино</v>
      </c>
      <c r="J13" s="14" t="str">
        <f t="shared" si="5"/>
        <v>ЗАО "Тихвинская ПМК - 20"</v>
      </c>
      <c r="K13" s="14" t="s">
        <v>59</v>
      </c>
      <c r="L13" s="14" t="str">
        <f aca="true" t="shared" si="6" ref="L13:L30">I13</f>
        <v>Обустройство пожарного водоема в д. Чаголино</v>
      </c>
      <c r="M13" s="14">
        <f t="shared" si="3"/>
        <v>50000</v>
      </c>
      <c r="N13" s="14">
        <f t="shared" si="4"/>
        <v>50000</v>
      </c>
      <c r="O13" s="14" t="s">
        <v>60</v>
      </c>
      <c r="P13" s="1" t="s">
        <v>61</v>
      </c>
    </row>
    <row r="14" spans="1:16" ht="117.75" customHeight="1" thickBot="1">
      <c r="A14" s="10" t="s">
        <v>57</v>
      </c>
      <c r="B14" s="24" t="s">
        <v>58</v>
      </c>
      <c r="C14" s="14">
        <f t="shared" si="0"/>
        <v>60000</v>
      </c>
      <c r="D14" s="14">
        <v>58500</v>
      </c>
      <c r="E14" s="19">
        <v>1500</v>
      </c>
      <c r="F14" s="18">
        <f t="shared" si="1"/>
        <v>58500</v>
      </c>
      <c r="G14" s="14">
        <f t="shared" si="2"/>
        <v>1500</v>
      </c>
      <c r="H14" s="14">
        <v>0</v>
      </c>
      <c r="I14" s="14" t="s">
        <v>62</v>
      </c>
      <c r="J14" s="14" t="str">
        <f t="shared" si="5"/>
        <v>ЗАО "Тихвинская ПМК - 20"</v>
      </c>
      <c r="K14" s="14" t="s">
        <v>63</v>
      </c>
      <c r="L14" s="14" t="str">
        <f t="shared" si="6"/>
        <v>Обустройство площадки для забора воды ( д. Чаголино)</v>
      </c>
      <c r="M14" s="14">
        <f t="shared" si="3"/>
        <v>60000</v>
      </c>
      <c r="N14" s="14">
        <f t="shared" si="4"/>
        <v>60000</v>
      </c>
      <c r="O14" s="14" t="s">
        <v>64</v>
      </c>
      <c r="P14" s="1" t="s">
        <v>65</v>
      </c>
    </row>
    <row r="15" spans="1:16" ht="127.5" customHeight="1" thickBot="1">
      <c r="A15" s="10" t="s">
        <v>57</v>
      </c>
      <c r="B15" s="24" t="s">
        <v>58</v>
      </c>
      <c r="C15" s="14">
        <f t="shared" si="0"/>
        <v>75000</v>
      </c>
      <c r="D15" s="14">
        <v>73130</v>
      </c>
      <c r="E15" s="13">
        <v>1870</v>
      </c>
      <c r="F15" s="14">
        <f t="shared" si="1"/>
        <v>73130</v>
      </c>
      <c r="G15" s="14">
        <f t="shared" si="2"/>
        <v>1870</v>
      </c>
      <c r="H15" s="14">
        <v>0</v>
      </c>
      <c r="I15" s="14" t="s">
        <v>66</v>
      </c>
      <c r="J15" s="14" t="str">
        <f t="shared" si="5"/>
        <v>ЗАО "Тихвинская ПМК - 20"</v>
      </c>
      <c r="K15" s="14" t="s">
        <v>67</v>
      </c>
      <c r="L15" s="14" t="str">
        <f t="shared" si="6"/>
        <v>Обустройство подъезда к пожарному водоему ( д. Чаголино)</v>
      </c>
      <c r="M15" s="14">
        <f t="shared" si="3"/>
        <v>75000</v>
      </c>
      <c r="N15" s="14">
        <f t="shared" si="4"/>
        <v>75000</v>
      </c>
      <c r="O15" s="14" t="s">
        <v>68</v>
      </c>
      <c r="P15" s="1" t="s">
        <v>69</v>
      </c>
    </row>
    <row r="16" spans="1:16" ht="119.25" customHeight="1" thickBot="1">
      <c r="A16" s="10" t="s">
        <v>57</v>
      </c>
      <c r="B16" s="24" t="s">
        <v>58</v>
      </c>
      <c r="C16" s="14">
        <f t="shared" si="0"/>
        <v>50000</v>
      </c>
      <c r="D16" s="2">
        <v>48750</v>
      </c>
      <c r="E16" s="2">
        <v>1250</v>
      </c>
      <c r="F16" s="14">
        <f t="shared" si="1"/>
        <v>48750</v>
      </c>
      <c r="G16" s="14">
        <f t="shared" si="2"/>
        <v>1250</v>
      </c>
      <c r="H16" s="14">
        <v>0</v>
      </c>
      <c r="I16" s="14" t="s">
        <v>71</v>
      </c>
      <c r="J16" s="14" t="str">
        <f t="shared" si="5"/>
        <v>ЗАО "Тихвинская ПМК - 20"</v>
      </c>
      <c r="K16" s="14" t="s">
        <v>70</v>
      </c>
      <c r="L16" s="14" t="str">
        <f t="shared" si="6"/>
        <v>Обустройство пожарного водоема (д. Имолово)</v>
      </c>
      <c r="M16" s="14">
        <f t="shared" si="3"/>
        <v>50000</v>
      </c>
      <c r="N16" s="14">
        <f t="shared" si="4"/>
        <v>50000</v>
      </c>
      <c r="O16" s="14" t="s">
        <v>72</v>
      </c>
      <c r="P16" s="1" t="s">
        <v>61</v>
      </c>
    </row>
    <row r="17" spans="1:16" ht="114" customHeight="1" thickBot="1">
      <c r="A17" s="10" t="s">
        <v>57</v>
      </c>
      <c r="B17" s="10" t="s">
        <v>58</v>
      </c>
      <c r="C17" s="1">
        <f t="shared" si="0"/>
        <v>60000</v>
      </c>
      <c r="D17" s="3">
        <v>58500</v>
      </c>
      <c r="E17" s="3">
        <v>1500</v>
      </c>
      <c r="F17" s="1">
        <f t="shared" si="1"/>
        <v>58500</v>
      </c>
      <c r="G17" s="1">
        <f t="shared" si="2"/>
        <v>1500</v>
      </c>
      <c r="H17" s="1">
        <v>0</v>
      </c>
      <c r="I17" s="1" t="s">
        <v>73</v>
      </c>
      <c r="J17" s="1" t="str">
        <f t="shared" si="5"/>
        <v>ЗАО "Тихвинская ПМК - 20"</v>
      </c>
      <c r="K17" s="1" t="s">
        <v>74</v>
      </c>
      <c r="L17" s="1" t="str">
        <f t="shared" si="6"/>
        <v>Обустройство площадки для забора воды  (д. Имолово)</v>
      </c>
      <c r="M17" s="1">
        <f t="shared" si="3"/>
        <v>60000</v>
      </c>
      <c r="N17" s="1">
        <f t="shared" si="4"/>
        <v>60000</v>
      </c>
      <c r="O17" s="1" t="s">
        <v>75</v>
      </c>
      <c r="P17" s="1" t="s">
        <v>76</v>
      </c>
    </row>
    <row r="18" spans="1:16" ht="126.75" customHeight="1" thickBot="1">
      <c r="A18" s="10" t="s">
        <v>57</v>
      </c>
      <c r="B18" s="10" t="s">
        <v>58</v>
      </c>
      <c r="C18" s="1">
        <f t="shared" si="0"/>
        <v>99000</v>
      </c>
      <c r="D18" s="3">
        <v>96480</v>
      </c>
      <c r="E18" s="3">
        <v>2520</v>
      </c>
      <c r="F18" s="1">
        <f t="shared" si="1"/>
        <v>96480</v>
      </c>
      <c r="G18" s="1">
        <f t="shared" si="2"/>
        <v>2520</v>
      </c>
      <c r="H18" s="1">
        <v>0</v>
      </c>
      <c r="I18" s="1" t="s">
        <v>77</v>
      </c>
      <c r="J18" s="1" t="str">
        <f t="shared" si="5"/>
        <v>ЗАО "Тихвинская ПМК - 20"</v>
      </c>
      <c r="K18" s="1" t="s">
        <v>78</v>
      </c>
      <c r="L18" s="1" t="str">
        <f t="shared" si="6"/>
        <v>Обустройство подъезда к пожарному водоему ( д. Имолово)</v>
      </c>
      <c r="M18" s="1">
        <f t="shared" si="3"/>
        <v>99000</v>
      </c>
      <c r="N18" s="1">
        <f t="shared" si="4"/>
        <v>99000</v>
      </c>
      <c r="O18" s="1" t="s">
        <v>79</v>
      </c>
      <c r="P18" s="1" t="s">
        <v>69</v>
      </c>
    </row>
    <row r="19" spans="1:16" ht="114.75" customHeight="1" thickBot="1">
      <c r="A19" s="10" t="s">
        <v>57</v>
      </c>
      <c r="B19" s="10" t="s">
        <v>58</v>
      </c>
      <c r="C19" s="1">
        <f t="shared" si="0"/>
        <v>50000</v>
      </c>
      <c r="D19" s="3">
        <v>48750</v>
      </c>
      <c r="E19" s="3">
        <v>1250</v>
      </c>
      <c r="F19" s="1">
        <f t="shared" si="1"/>
        <v>48750</v>
      </c>
      <c r="G19" s="1">
        <f t="shared" si="2"/>
        <v>1250</v>
      </c>
      <c r="H19" s="1">
        <v>0</v>
      </c>
      <c r="I19" s="1" t="s">
        <v>80</v>
      </c>
      <c r="J19" s="1" t="str">
        <f t="shared" si="5"/>
        <v>ЗАО "Тихвинская ПМК - 20"</v>
      </c>
      <c r="K19" s="1" t="s">
        <v>81</v>
      </c>
      <c r="L19" s="1" t="str">
        <f t="shared" si="6"/>
        <v>Обустройство пожарного водоема (д. Засыпье)</v>
      </c>
      <c r="M19" s="1">
        <f t="shared" si="3"/>
        <v>50000</v>
      </c>
      <c r="N19" s="1">
        <f t="shared" si="4"/>
        <v>50000</v>
      </c>
      <c r="O19" s="1" t="s">
        <v>82</v>
      </c>
      <c r="P19" s="1" t="s">
        <v>86</v>
      </c>
    </row>
    <row r="20" spans="1:16" ht="102" customHeight="1" thickBot="1">
      <c r="A20" s="10" t="s">
        <v>57</v>
      </c>
      <c r="B20" s="24" t="s">
        <v>58</v>
      </c>
      <c r="C20" s="14">
        <f t="shared" si="0"/>
        <v>70000</v>
      </c>
      <c r="D20" s="14">
        <v>68250</v>
      </c>
      <c r="E20" s="14">
        <v>1750</v>
      </c>
      <c r="F20" s="14">
        <f t="shared" si="1"/>
        <v>68250</v>
      </c>
      <c r="G20" s="14">
        <f t="shared" si="2"/>
        <v>1750</v>
      </c>
      <c r="H20" s="14">
        <v>0</v>
      </c>
      <c r="I20" s="14" t="s">
        <v>83</v>
      </c>
      <c r="J20" s="14" t="str">
        <f t="shared" si="5"/>
        <v>ЗАО "Тихвинская ПМК - 20"</v>
      </c>
      <c r="K20" s="14" t="s">
        <v>84</v>
      </c>
      <c r="L20" s="14" t="str">
        <f t="shared" si="6"/>
        <v>Обустройство подъезда к пожарному водоему ( д. Засыпье )</v>
      </c>
      <c r="M20" s="14">
        <f t="shared" si="3"/>
        <v>70000</v>
      </c>
      <c r="N20" s="14">
        <f t="shared" si="4"/>
        <v>70000</v>
      </c>
      <c r="O20" s="14" t="s">
        <v>85</v>
      </c>
      <c r="P20" s="1" t="s">
        <v>69</v>
      </c>
    </row>
    <row r="21" spans="1:16" ht="107.25" customHeight="1" thickBot="1">
      <c r="A21" s="10" t="s">
        <v>57</v>
      </c>
      <c r="B21" s="24" t="s">
        <v>58</v>
      </c>
      <c r="C21" s="14">
        <f t="shared" si="0"/>
        <v>60000</v>
      </c>
      <c r="D21" s="15">
        <v>58500</v>
      </c>
      <c r="E21" s="15">
        <v>1500</v>
      </c>
      <c r="F21" s="14">
        <f t="shared" si="1"/>
        <v>58500</v>
      </c>
      <c r="G21" s="14">
        <f t="shared" si="2"/>
        <v>1500</v>
      </c>
      <c r="H21" s="14">
        <v>0</v>
      </c>
      <c r="I21" s="14" t="s">
        <v>87</v>
      </c>
      <c r="J21" s="14" t="str">
        <f t="shared" si="5"/>
        <v>ЗАО "Тихвинская ПМК - 20"</v>
      </c>
      <c r="K21" s="14" t="s">
        <v>88</v>
      </c>
      <c r="L21" s="14" t="str">
        <f t="shared" si="6"/>
        <v>Обустройство площадки для забора воды ( д. Засыпье)</v>
      </c>
      <c r="M21" s="14">
        <f t="shared" si="3"/>
        <v>60000</v>
      </c>
      <c r="N21" s="14">
        <f t="shared" si="4"/>
        <v>60000</v>
      </c>
      <c r="O21" s="14" t="s">
        <v>89</v>
      </c>
      <c r="P21" s="1" t="s">
        <v>76</v>
      </c>
    </row>
    <row r="22" spans="1:16" ht="104.25" customHeight="1" thickBot="1">
      <c r="A22" s="26" t="s">
        <v>57</v>
      </c>
      <c r="B22" s="22" t="s">
        <v>58</v>
      </c>
      <c r="C22" s="15">
        <f t="shared" si="0"/>
        <v>50000</v>
      </c>
      <c r="D22" s="16">
        <v>48750</v>
      </c>
      <c r="E22" s="16">
        <v>1250</v>
      </c>
      <c r="F22" s="15">
        <f t="shared" si="1"/>
        <v>48750</v>
      </c>
      <c r="G22" s="15">
        <f t="shared" si="2"/>
        <v>1250</v>
      </c>
      <c r="H22" s="15">
        <v>0</v>
      </c>
      <c r="I22" s="15" t="s">
        <v>90</v>
      </c>
      <c r="J22" s="15" t="str">
        <f t="shared" si="5"/>
        <v>ЗАО "Тихвинская ПМК - 20"</v>
      </c>
      <c r="K22" s="15" t="s">
        <v>91</v>
      </c>
      <c r="L22" s="15" t="str">
        <f t="shared" si="6"/>
        <v>Обустройство пожарного водоема ( д. Вяльгино)</v>
      </c>
      <c r="M22" s="15">
        <f t="shared" si="3"/>
        <v>50000</v>
      </c>
      <c r="N22" s="15">
        <f t="shared" si="4"/>
        <v>50000</v>
      </c>
      <c r="O22" s="15" t="s">
        <v>92</v>
      </c>
      <c r="P22" s="2" t="s">
        <v>61</v>
      </c>
    </row>
    <row r="23" spans="1:16" ht="94.5" customHeight="1" thickBot="1">
      <c r="A23" s="12" t="s">
        <v>57</v>
      </c>
      <c r="B23" s="25" t="s">
        <v>58</v>
      </c>
      <c r="C23" s="16">
        <f t="shared" si="0"/>
        <v>60000</v>
      </c>
      <c r="D23" s="16">
        <v>58500</v>
      </c>
      <c r="E23" s="16">
        <v>1500</v>
      </c>
      <c r="F23" s="16">
        <f t="shared" si="1"/>
        <v>58500</v>
      </c>
      <c r="G23" s="16">
        <f t="shared" si="2"/>
        <v>1500</v>
      </c>
      <c r="H23" s="16">
        <v>0</v>
      </c>
      <c r="I23" s="16" t="s">
        <v>93</v>
      </c>
      <c r="J23" s="16" t="str">
        <f t="shared" si="5"/>
        <v>ЗАО "Тихвинская ПМК - 20"</v>
      </c>
      <c r="K23" s="16" t="s">
        <v>94</v>
      </c>
      <c r="L23" s="16" t="str">
        <f t="shared" si="6"/>
        <v>Обустройство площадки для забора воды (д. Вяльгино)</v>
      </c>
      <c r="M23" s="16">
        <f t="shared" si="3"/>
        <v>60000</v>
      </c>
      <c r="N23" s="16">
        <f t="shared" si="4"/>
        <v>60000</v>
      </c>
      <c r="O23" s="16" t="s">
        <v>95</v>
      </c>
      <c r="P23" s="3" t="s">
        <v>76</v>
      </c>
    </row>
    <row r="24" spans="1:16" ht="93.75" customHeight="1" thickBot="1">
      <c r="A24" s="12" t="s">
        <v>57</v>
      </c>
      <c r="B24" s="25" t="s">
        <v>58</v>
      </c>
      <c r="C24" s="16">
        <f t="shared" si="0"/>
        <v>60000</v>
      </c>
      <c r="D24" s="16">
        <v>58500</v>
      </c>
      <c r="E24" s="16">
        <v>1500</v>
      </c>
      <c r="F24" s="16">
        <f t="shared" si="1"/>
        <v>58500</v>
      </c>
      <c r="G24" s="16">
        <f t="shared" si="2"/>
        <v>1500</v>
      </c>
      <c r="H24" s="16">
        <v>0</v>
      </c>
      <c r="I24" s="16" t="s">
        <v>96</v>
      </c>
      <c r="J24" s="16" t="str">
        <f t="shared" si="5"/>
        <v>ЗАО "Тихвинская ПМК - 20"</v>
      </c>
      <c r="K24" s="16" t="s">
        <v>97</v>
      </c>
      <c r="L24" s="16" t="str">
        <f t="shared" si="6"/>
        <v>Обустройство пожарного водоема ( д. Пудроль)</v>
      </c>
      <c r="M24" s="16">
        <f t="shared" si="3"/>
        <v>60000</v>
      </c>
      <c r="N24" s="16">
        <f t="shared" si="4"/>
        <v>60000</v>
      </c>
      <c r="O24" s="16" t="s">
        <v>98</v>
      </c>
      <c r="P24" s="3" t="s">
        <v>61</v>
      </c>
    </row>
    <row r="25" spans="1:16" ht="85.5" customHeight="1" thickBot="1">
      <c r="A25" s="12" t="s">
        <v>57</v>
      </c>
      <c r="B25" s="25" t="s">
        <v>58</v>
      </c>
      <c r="C25" s="16">
        <f t="shared" si="0"/>
        <v>70000</v>
      </c>
      <c r="D25" s="16">
        <v>68250</v>
      </c>
      <c r="E25" s="16">
        <v>1750</v>
      </c>
      <c r="F25" s="16">
        <f t="shared" si="1"/>
        <v>68250</v>
      </c>
      <c r="G25" s="16">
        <f t="shared" si="2"/>
        <v>1750</v>
      </c>
      <c r="H25" s="16">
        <v>0</v>
      </c>
      <c r="I25" s="16" t="s">
        <v>99</v>
      </c>
      <c r="J25" s="16" t="str">
        <f t="shared" si="5"/>
        <v>ЗАО "Тихвинская ПМК - 20"</v>
      </c>
      <c r="K25" s="16" t="s">
        <v>100</v>
      </c>
      <c r="L25" s="16" t="str">
        <f t="shared" si="6"/>
        <v>Обустройство площадки для забора воды ( д. Пудроль)</v>
      </c>
      <c r="M25" s="16">
        <f t="shared" si="3"/>
        <v>70000</v>
      </c>
      <c r="N25" s="16">
        <f t="shared" si="4"/>
        <v>70000</v>
      </c>
      <c r="O25" s="16" t="s">
        <v>101</v>
      </c>
      <c r="P25" s="3" t="s">
        <v>76</v>
      </c>
    </row>
    <row r="26" spans="1:16" ht="76.5" customHeight="1" thickBot="1">
      <c r="A26" s="12" t="s">
        <v>57</v>
      </c>
      <c r="B26" s="25" t="s">
        <v>58</v>
      </c>
      <c r="C26" s="16">
        <f t="shared" si="0"/>
        <v>60000</v>
      </c>
      <c r="D26" s="16">
        <v>58500</v>
      </c>
      <c r="E26" s="16">
        <v>1500</v>
      </c>
      <c r="F26" s="16">
        <f t="shared" si="1"/>
        <v>58500</v>
      </c>
      <c r="G26" s="16">
        <f t="shared" si="2"/>
        <v>1500</v>
      </c>
      <c r="H26" s="16">
        <v>0</v>
      </c>
      <c r="I26" s="16" t="s">
        <v>102</v>
      </c>
      <c r="J26" s="16" t="str">
        <f t="shared" si="5"/>
        <v>ЗАО "Тихвинская ПМК - 20"</v>
      </c>
      <c r="K26" s="16" t="s">
        <v>103</v>
      </c>
      <c r="L26" s="16" t="str">
        <f t="shared" si="6"/>
        <v>Обустройство подъезда к пожарному водоему ( д. Пудроль)</v>
      </c>
      <c r="M26" s="16">
        <f t="shared" si="3"/>
        <v>60000</v>
      </c>
      <c r="N26" s="16">
        <f t="shared" si="4"/>
        <v>60000</v>
      </c>
      <c r="O26" s="16" t="s">
        <v>104</v>
      </c>
      <c r="P26" s="3" t="s">
        <v>69</v>
      </c>
    </row>
    <row r="27" spans="1:16" ht="117" customHeight="1" thickBot="1">
      <c r="A27" s="26" t="s">
        <v>57</v>
      </c>
      <c r="B27" s="26" t="s">
        <v>58</v>
      </c>
      <c r="C27" s="2">
        <f t="shared" si="0"/>
        <v>60000</v>
      </c>
      <c r="D27" s="16">
        <f>D26</f>
        <v>58500</v>
      </c>
      <c r="E27" s="16">
        <f>E26</f>
        <v>1500</v>
      </c>
      <c r="F27" s="15">
        <f t="shared" si="1"/>
        <v>58500</v>
      </c>
      <c r="G27" s="15">
        <f t="shared" si="2"/>
        <v>1500</v>
      </c>
      <c r="H27" s="15">
        <v>0</v>
      </c>
      <c r="I27" s="15" t="s">
        <v>105</v>
      </c>
      <c r="J27" s="15" t="str">
        <f t="shared" si="5"/>
        <v>ЗАО "Тихвинская ПМК - 20"</v>
      </c>
      <c r="K27" s="15" t="s">
        <v>106</v>
      </c>
      <c r="L27" s="15" t="str">
        <f t="shared" si="6"/>
        <v>Обустройство пожарного водоема ( д. Островок)</v>
      </c>
      <c r="M27" s="15">
        <f t="shared" si="3"/>
        <v>60000</v>
      </c>
      <c r="N27" s="15">
        <f t="shared" si="4"/>
        <v>60000</v>
      </c>
      <c r="O27" s="15" t="s">
        <v>107</v>
      </c>
      <c r="P27" s="2" t="s">
        <v>61</v>
      </c>
    </row>
    <row r="28" spans="1:16" ht="95.25" customHeight="1" thickBot="1">
      <c r="A28" s="23" t="s">
        <v>57</v>
      </c>
      <c r="B28" s="27" t="s">
        <v>58</v>
      </c>
      <c r="C28" s="2">
        <f t="shared" si="0"/>
        <v>60000</v>
      </c>
      <c r="D28" s="13">
        <v>58500</v>
      </c>
      <c r="E28" s="13">
        <v>1500</v>
      </c>
      <c r="F28" s="15">
        <f t="shared" si="1"/>
        <v>58500</v>
      </c>
      <c r="G28" s="15">
        <f t="shared" si="2"/>
        <v>1500</v>
      </c>
      <c r="H28" s="13">
        <v>0</v>
      </c>
      <c r="I28" s="13" t="s">
        <v>108</v>
      </c>
      <c r="J28" s="13" t="str">
        <f t="shared" si="5"/>
        <v>ЗАО "Тихвинская ПМК - 20"</v>
      </c>
      <c r="K28" s="13" t="s">
        <v>109</v>
      </c>
      <c r="L28" s="13" t="str">
        <f t="shared" si="6"/>
        <v>Обустройство площадки для забора воды ( д. Островок)</v>
      </c>
      <c r="M28" s="15">
        <f t="shared" si="3"/>
        <v>60000</v>
      </c>
      <c r="N28" s="15">
        <f t="shared" si="4"/>
        <v>60000</v>
      </c>
      <c r="O28" s="13" t="s">
        <v>110</v>
      </c>
      <c r="P28" s="8" t="s">
        <v>76</v>
      </c>
    </row>
    <row r="29" spans="1:16" s="20" customFormat="1" ht="84.75" customHeight="1" thickBot="1">
      <c r="A29" s="26" t="s">
        <v>57</v>
      </c>
      <c r="B29" s="22" t="s">
        <v>58</v>
      </c>
      <c r="C29" s="2">
        <f t="shared" si="0"/>
        <v>60000</v>
      </c>
      <c r="D29" s="15">
        <v>58500</v>
      </c>
      <c r="E29" s="15">
        <v>1500</v>
      </c>
      <c r="F29" s="15">
        <f t="shared" si="1"/>
        <v>58500</v>
      </c>
      <c r="G29" s="15">
        <f t="shared" si="2"/>
        <v>1500</v>
      </c>
      <c r="H29" s="15">
        <v>0</v>
      </c>
      <c r="I29" s="15" t="s">
        <v>112</v>
      </c>
      <c r="J29" s="15" t="str">
        <f t="shared" si="5"/>
        <v>ЗАО "Тихвинская ПМК - 20"</v>
      </c>
      <c r="K29" s="15" t="s">
        <v>111</v>
      </c>
      <c r="L29" s="15" t="str">
        <f t="shared" si="6"/>
        <v>Обустройство подъезда к пожарному водоему ( д. Островок)</v>
      </c>
      <c r="M29" s="15">
        <f t="shared" si="3"/>
        <v>60000</v>
      </c>
      <c r="N29" s="15">
        <f t="shared" si="4"/>
        <v>60000</v>
      </c>
      <c r="O29" s="15" t="s">
        <v>113</v>
      </c>
      <c r="P29" s="2" t="s">
        <v>69</v>
      </c>
    </row>
    <row r="30" spans="1:16" s="20" customFormat="1" ht="166.5" customHeight="1" thickBot="1">
      <c r="A30" s="26" t="s">
        <v>114</v>
      </c>
      <c r="B30" s="22" t="s">
        <v>115</v>
      </c>
      <c r="C30" s="2">
        <f t="shared" si="0"/>
        <v>810950</v>
      </c>
      <c r="D30" s="15">
        <v>790680</v>
      </c>
      <c r="E30" s="15">
        <v>20270</v>
      </c>
      <c r="F30" s="15">
        <f t="shared" si="1"/>
        <v>790680</v>
      </c>
      <c r="G30" s="15">
        <f t="shared" si="2"/>
        <v>20270</v>
      </c>
      <c r="H30" s="15">
        <v>0</v>
      </c>
      <c r="I30" s="15" t="s">
        <v>116</v>
      </c>
      <c r="J30" s="15" t="str">
        <f t="shared" si="5"/>
        <v>ЗАО "Тихвинская ПМК - 20"</v>
      </c>
      <c r="K30" s="15" t="s">
        <v>123</v>
      </c>
      <c r="L30" s="15" t="str">
        <f t="shared" si="6"/>
        <v>Ремонт автомобильной дороги общего пользования местного значения в н.п. Залющик ул. Центральная от д.1 до д.22</v>
      </c>
      <c r="M30" s="15">
        <f t="shared" si="3"/>
        <v>810950</v>
      </c>
      <c r="N30" s="15">
        <f t="shared" si="4"/>
        <v>810950</v>
      </c>
      <c r="O30" s="15" t="s">
        <v>117</v>
      </c>
      <c r="P30" s="2" t="s">
        <v>118</v>
      </c>
    </row>
    <row r="31" spans="1:16" ht="97.5" customHeight="1" thickBot="1">
      <c r="A31" s="12" t="s">
        <v>119</v>
      </c>
      <c r="B31" s="23" t="s">
        <v>120</v>
      </c>
      <c r="C31" s="8">
        <f t="shared" si="0"/>
        <v>500062</v>
      </c>
      <c r="D31" s="8">
        <v>489160</v>
      </c>
      <c r="E31" s="8">
        <v>10902</v>
      </c>
      <c r="F31" s="8">
        <f t="shared" si="1"/>
        <v>489160</v>
      </c>
      <c r="G31" s="8">
        <f t="shared" si="2"/>
        <v>10902</v>
      </c>
      <c r="H31" s="8">
        <v>0</v>
      </c>
      <c r="I31" s="8" t="s">
        <v>121</v>
      </c>
      <c r="J31" s="8" t="s">
        <v>122</v>
      </c>
      <c r="K31" s="17" t="s">
        <v>124</v>
      </c>
      <c r="L31" s="8" t="str">
        <f>I31</f>
        <v>Ремонт подвесного моста через реку Паша в пос. Новый</v>
      </c>
      <c r="M31" s="8">
        <f t="shared" si="3"/>
        <v>500062</v>
      </c>
      <c r="N31" s="8">
        <f t="shared" si="4"/>
        <v>500062</v>
      </c>
      <c r="O31" s="8" t="s">
        <v>125</v>
      </c>
      <c r="P31" s="8" t="s">
        <v>126</v>
      </c>
    </row>
    <row r="32" spans="1:16" s="20" customFormat="1" ht="13.5" thickBot="1">
      <c r="A32" s="76" t="s">
        <v>127</v>
      </c>
      <c r="B32" s="77"/>
      <c r="C32" s="21">
        <f>C31+C30+C29+C28+C27+C26+C25+C24+C23+C22+C21+C20+C19+C18+C17+C16+C15+C14+C13+C12+C11+C10+C8</f>
        <v>2562502</v>
      </c>
      <c r="D32" s="28">
        <f>D31+D30+D29+D28+D27+D26+D25+D24+D23+D22+D21+D20+D19+D18+D17+D16+D15+D14+D13+D12+D11+D10+D8</f>
        <v>2500000</v>
      </c>
      <c r="E32" s="28">
        <f>E31+E30+E29+E28+E27+E26+E25+E24+E23+E22+E21+E20+E19+E18+E17+E16+E15+E14+E13+E12+E11+E10+E8</f>
        <v>62502</v>
      </c>
      <c r="F32" s="21">
        <f t="shared" si="1"/>
        <v>2500000</v>
      </c>
      <c r="G32" s="21">
        <f t="shared" si="2"/>
        <v>62502</v>
      </c>
      <c r="H32" s="21"/>
      <c r="I32" s="21"/>
      <c r="J32" s="21"/>
      <c r="K32" s="21"/>
      <c r="L32" s="21"/>
      <c r="M32" s="21">
        <f t="shared" si="3"/>
        <v>2562502</v>
      </c>
      <c r="N32" s="21">
        <f t="shared" si="4"/>
        <v>2562502</v>
      </c>
      <c r="O32" s="21"/>
      <c r="P32" s="21"/>
    </row>
    <row r="34" spans="1:3" ht="12.75">
      <c r="A34" s="69" t="s">
        <v>17</v>
      </c>
      <c r="B34" s="66"/>
      <c r="C34" s="66"/>
    </row>
    <row r="35" spans="1:3" ht="12.75">
      <c r="A35" s="69" t="s">
        <v>18</v>
      </c>
      <c r="B35" s="66"/>
      <c r="C35" s="66"/>
    </row>
    <row r="36" ht="12.75">
      <c r="A36" s="4"/>
    </row>
    <row r="37" spans="1:9" ht="12.75">
      <c r="A37" s="7" t="s">
        <v>19</v>
      </c>
      <c r="B37" s="6"/>
      <c r="C37" s="6"/>
      <c r="I37" t="s">
        <v>30</v>
      </c>
    </row>
    <row r="38" spans="1:10" ht="12.75">
      <c r="A38" s="7" t="s">
        <v>27</v>
      </c>
      <c r="B38" s="6"/>
      <c r="C38" s="6"/>
      <c r="H38" s="66" t="s">
        <v>21</v>
      </c>
      <c r="I38" s="66"/>
      <c r="J38" s="66"/>
    </row>
    <row r="39" spans="1:10" ht="12.75">
      <c r="A39" s="7" t="s">
        <v>25</v>
      </c>
      <c r="B39" s="6"/>
      <c r="C39" s="6"/>
      <c r="H39" s="66" t="s">
        <v>31</v>
      </c>
      <c r="I39" s="66"/>
      <c r="J39" s="66"/>
    </row>
    <row r="40" spans="1:10" ht="12.75">
      <c r="A40" s="7" t="s">
        <v>26</v>
      </c>
      <c r="B40" s="6"/>
      <c r="C40" s="6"/>
      <c r="H40" s="66" t="s">
        <v>32</v>
      </c>
      <c r="I40" s="66"/>
      <c r="J40" s="66"/>
    </row>
    <row r="41" spans="1:10" ht="12.75">
      <c r="A41" s="29" t="s">
        <v>128</v>
      </c>
      <c r="B41" s="29"/>
      <c r="C41" s="29"/>
      <c r="H41" s="65" t="s">
        <v>20</v>
      </c>
      <c r="I41" s="65"/>
      <c r="J41" s="65"/>
    </row>
    <row r="42" spans="1:10" ht="12.75">
      <c r="A42" s="68" t="s">
        <v>28</v>
      </c>
      <c r="B42" s="66"/>
      <c r="C42" s="66"/>
      <c r="H42" s="65" t="s">
        <v>33</v>
      </c>
      <c r="I42" s="65"/>
      <c r="J42" s="65"/>
    </row>
    <row r="43" spans="1:8" ht="12.75">
      <c r="A43" s="67" t="s">
        <v>29</v>
      </c>
      <c r="B43" s="66"/>
      <c r="C43" s="66"/>
      <c r="H43" t="s">
        <v>22</v>
      </c>
    </row>
    <row r="44" ht="12.75">
      <c r="A44" s="5"/>
    </row>
    <row r="45" spans="1:2" ht="12.75">
      <c r="A45" s="68" t="s">
        <v>23</v>
      </c>
      <c r="B45" s="66"/>
    </row>
    <row r="46" ht="12.75">
      <c r="A46" s="5" t="s">
        <v>24</v>
      </c>
    </row>
  </sheetData>
  <sheetProtection/>
  <mergeCells count="43">
    <mergeCell ref="N8:N9"/>
    <mergeCell ref="O8:O9"/>
    <mergeCell ref="P8:P9"/>
    <mergeCell ref="I8:I9"/>
    <mergeCell ref="J8:J9"/>
    <mergeCell ref="L8:L9"/>
    <mergeCell ref="M8:M9"/>
    <mergeCell ref="F8:F9"/>
    <mergeCell ref="G8:G9"/>
    <mergeCell ref="H8:H9"/>
    <mergeCell ref="A8:A9"/>
    <mergeCell ref="B8:B9"/>
    <mergeCell ref="C8:C9"/>
    <mergeCell ref="D8:D9"/>
    <mergeCell ref="E8:E9"/>
    <mergeCell ref="H5:H7"/>
    <mergeCell ref="I5:I7"/>
    <mergeCell ref="J5:P5"/>
    <mergeCell ref="J6:J7"/>
    <mergeCell ref="K6:K7"/>
    <mergeCell ref="L6:L7"/>
    <mergeCell ref="M6:M7"/>
    <mergeCell ref="N6:N7"/>
    <mergeCell ref="O6:O7"/>
    <mergeCell ref="P6:P7"/>
    <mergeCell ref="F5:F7"/>
    <mergeCell ref="B5:B6"/>
    <mergeCell ref="C5:C6"/>
    <mergeCell ref="G5:G7"/>
    <mergeCell ref="A5:A7"/>
    <mergeCell ref="D5:D7"/>
    <mergeCell ref="A32:B32"/>
    <mergeCell ref="E5:E7"/>
    <mergeCell ref="A43:C43"/>
    <mergeCell ref="A45:B45"/>
    <mergeCell ref="A34:C34"/>
    <mergeCell ref="A35:C35"/>
    <mergeCell ref="A42:C42"/>
    <mergeCell ref="H42:J42"/>
    <mergeCell ref="H38:J38"/>
    <mergeCell ref="H39:J39"/>
    <mergeCell ref="H40:J40"/>
    <mergeCell ref="H41:J41"/>
  </mergeCells>
  <printOptions/>
  <pageMargins left="0.75" right="0.75" top="1" bottom="1" header="0.5" footer="0.5"/>
  <pageSetup horizontalDpi="600" verticalDpi="600" orientation="landscape" paperSize="9" scale="65" r:id="rId1"/>
  <ignoredErrors>
    <ignoredError sqref="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4">
      <pane xSplit="18795" topLeftCell="B1" activePane="topLeft" state="split"/>
      <selection pane="topLeft" activeCell="C30" sqref="C30"/>
      <selection pane="topRight" activeCell="A5" sqref="A1:A16384"/>
    </sheetView>
  </sheetViews>
  <sheetFormatPr defaultColWidth="9.00390625" defaultRowHeight="12.75"/>
  <cols>
    <col min="1" max="1" width="18.25390625" style="0" customWidth="1"/>
    <col min="2" max="2" width="14.125" style="0" customWidth="1"/>
    <col min="3" max="3" width="13.625" style="0" customWidth="1"/>
    <col min="4" max="4" width="11.375" style="0" customWidth="1"/>
    <col min="5" max="5" width="13.375" style="0" customWidth="1"/>
    <col min="6" max="6" width="14.375" style="0" customWidth="1"/>
    <col min="7" max="7" width="14.25390625" style="0" customWidth="1"/>
    <col min="8" max="8" width="11.00390625" style="0" customWidth="1"/>
    <col min="9" max="9" width="13.375" style="0" customWidth="1"/>
    <col min="10" max="10" width="12.00390625" style="0" customWidth="1"/>
    <col min="11" max="11" width="8.75390625" style="0" customWidth="1"/>
    <col min="12" max="12" width="13.00390625" style="0" customWidth="1"/>
    <col min="14" max="14" width="10.25390625" style="0" customWidth="1"/>
    <col min="15" max="15" width="11.75390625" style="0" customWidth="1"/>
    <col min="16" max="16" width="13.00390625" style="0" customWidth="1"/>
  </cols>
  <sheetData>
    <row r="1" spans="1:16" ht="153" customHeight="1">
      <c r="A1" s="53" t="s">
        <v>217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82" t="s">
        <v>224</v>
      </c>
      <c r="P1" s="82"/>
    </row>
    <row r="2" spans="1:16" ht="73.5" customHeight="1">
      <c r="A2" s="82" t="s">
        <v>218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ht="33.75" customHeight="1"/>
    <row r="4" ht="37.5" customHeight="1" thickBot="1"/>
    <row r="5" spans="1:16" ht="71.25" customHeight="1" thickBot="1">
      <c r="A5" s="70" t="s">
        <v>0</v>
      </c>
      <c r="B5" s="73" t="s">
        <v>12</v>
      </c>
      <c r="C5" s="73" t="s">
        <v>130</v>
      </c>
      <c r="D5" s="73" t="s">
        <v>1</v>
      </c>
      <c r="E5" s="73" t="s">
        <v>2</v>
      </c>
      <c r="F5" s="73" t="s">
        <v>3</v>
      </c>
      <c r="G5" s="73" t="s">
        <v>4</v>
      </c>
      <c r="H5" s="73" t="s">
        <v>131</v>
      </c>
      <c r="I5" s="73" t="s">
        <v>6</v>
      </c>
      <c r="J5" s="79" t="s">
        <v>7</v>
      </c>
      <c r="K5" s="60"/>
      <c r="L5" s="60"/>
      <c r="M5" s="60"/>
      <c r="N5" s="60"/>
      <c r="O5" s="60"/>
      <c r="P5" s="61"/>
    </row>
    <row r="6" spans="1:16" ht="19.5" customHeight="1">
      <c r="A6" s="71"/>
      <c r="B6" s="78"/>
      <c r="C6" s="78"/>
      <c r="D6" s="74"/>
      <c r="E6" s="74"/>
      <c r="F6" s="74"/>
      <c r="G6" s="74"/>
      <c r="H6" s="74"/>
      <c r="I6" s="74"/>
      <c r="J6" s="62" t="s">
        <v>8</v>
      </c>
      <c r="K6" s="62" t="s">
        <v>9</v>
      </c>
      <c r="L6" s="62" t="s">
        <v>173</v>
      </c>
      <c r="M6" s="62" t="s">
        <v>10</v>
      </c>
      <c r="N6" s="62" t="s">
        <v>11</v>
      </c>
      <c r="O6" s="62" t="s">
        <v>14</v>
      </c>
      <c r="P6" s="62" t="s">
        <v>16</v>
      </c>
    </row>
    <row r="7" spans="1:16" ht="79.5" customHeight="1" thickBot="1">
      <c r="A7" s="72"/>
      <c r="B7" s="9"/>
      <c r="C7" s="9"/>
      <c r="D7" s="75"/>
      <c r="E7" s="75"/>
      <c r="F7" s="75"/>
      <c r="G7" s="75"/>
      <c r="H7" s="75"/>
      <c r="I7" s="75"/>
      <c r="J7" s="63"/>
      <c r="K7" s="63"/>
      <c r="L7" s="63"/>
      <c r="M7" s="63"/>
      <c r="N7" s="63"/>
      <c r="O7" s="63"/>
      <c r="P7" s="64"/>
    </row>
    <row r="8" spans="1:16" s="31" customFormat="1" ht="123.75" customHeight="1" thickBot="1">
      <c r="A8" s="80" t="s">
        <v>137</v>
      </c>
      <c r="B8" s="80" t="s">
        <v>129</v>
      </c>
      <c r="C8" s="73">
        <f>D8+E8</f>
        <v>58303</v>
      </c>
      <c r="D8" s="73">
        <v>56903</v>
      </c>
      <c r="E8" s="73">
        <v>1400</v>
      </c>
      <c r="F8" s="73">
        <f>D8</f>
        <v>56903</v>
      </c>
      <c r="G8" s="73">
        <f>E8</f>
        <v>1400</v>
      </c>
      <c r="H8" s="73">
        <f>F8-D8</f>
        <v>0</v>
      </c>
      <c r="I8" s="73" t="s">
        <v>170</v>
      </c>
      <c r="J8" s="73" t="s">
        <v>41</v>
      </c>
      <c r="K8" s="30" t="s">
        <v>132</v>
      </c>
      <c r="L8" s="73" t="s">
        <v>169</v>
      </c>
      <c r="M8" s="73">
        <v>58303</v>
      </c>
      <c r="N8" s="73">
        <f>M8</f>
        <v>58303</v>
      </c>
      <c r="O8" s="73" t="s">
        <v>133</v>
      </c>
      <c r="P8" s="73" t="s">
        <v>171</v>
      </c>
    </row>
    <row r="9" spans="1:16" ht="54" customHeight="1" hidden="1" thickBot="1">
      <c r="A9" s="81"/>
      <c r="B9" s="81"/>
      <c r="C9" s="75"/>
      <c r="D9" s="75"/>
      <c r="E9" s="75"/>
      <c r="F9" s="75"/>
      <c r="G9" s="75"/>
      <c r="H9" s="75"/>
      <c r="I9" s="75"/>
      <c r="J9" s="75"/>
      <c r="K9" s="13"/>
      <c r="L9" s="75"/>
      <c r="M9" s="75"/>
      <c r="N9" s="75"/>
      <c r="O9" s="75"/>
      <c r="P9" s="75"/>
    </row>
    <row r="10" spans="1:16" s="31" customFormat="1" ht="101.25" customHeight="1" thickBot="1">
      <c r="A10" s="36" t="s">
        <v>137</v>
      </c>
      <c r="B10" s="36" t="s">
        <v>129</v>
      </c>
      <c r="C10" s="32">
        <f aca="true" t="shared" si="0" ref="C10:C28">D10+E10</f>
        <v>48730</v>
      </c>
      <c r="D10" s="32">
        <v>47530</v>
      </c>
      <c r="E10" s="32">
        <v>1200</v>
      </c>
      <c r="F10" s="32">
        <f aca="true" t="shared" si="1" ref="F10:F29">D10</f>
        <v>47530</v>
      </c>
      <c r="G10" s="32">
        <f aca="true" t="shared" si="2" ref="G10:G29">E10</f>
        <v>1200</v>
      </c>
      <c r="H10" s="32">
        <f>F10-D10</f>
        <v>0</v>
      </c>
      <c r="I10" s="32" t="s">
        <v>172</v>
      </c>
      <c r="J10" s="32" t="s">
        <v>41</v>
      </c>
      <c r="K10" s="32" t="s">
        <v>135</v>
      </c>
      <c r="L10" s="32" t="s">
        <v>134</v>
      </c>
      <c r="M10" s="32">
        <f aca="true" t="shared" si="3" ref="M10:M29">C10</f>
        <v>48730</v>
      </c>
      <c r="N10" s="32">
        <f aca="true" t="shared" si="4" ref="N10:N29">M10</f>
        <v>48730</v>
      </c>
      <c r="O10" s="32" t="s">
        <v>136</v>
      </c>
      <c r="P10" s="32" t="s">
        <v>175</v>
      </c>
    </row>
    <row r="11" spans="1:16" s="31" customFormat="1" ht="104.25" customHeight="1" thickBot="1">
      <c r="A11" s="36" t="s">
        <v>137</v>
      </c>
      <c r="B11" s="36" t="s">
        <v>129</v>
      </c>
      <c r="C11" s="32">
        <f t="shared" si="0"/>
        <v>35399</v>
      </c>
      <c r="D11" s="37">
        <v>34547</v>
      </c>
      <c r="E11" s="37">
        <v>852</v>
      </c>
      <c r="F11" s="32">
        <f t="shared" si="1"/>
        <v>34547</v>
      </c>
      <c r="G11" s="32">
        <f t="shared" si="2"/>
        <v>852</v>
      </c>
      <c r="H11" s="37">
        <f>H10</f>
        <v>0</v>
      </c>
      <c r="I11" s="37" t="s">
        <v>172</v>
      </c>
      <c r="J11" s="37" t="str">
        <f aca="true" t="shared" si="5" ref="J11:J20">J10</f>
        <v>ЗАО "Тихвинская ПМК - 20"</v>
      </c>
      <c r="K11" s="37" t="s">
        <v>139</v>
      </c>
      <c r="L11" s="37" t="s">
        <v>138</v>
      </c>
      <c r="M11" s="37">
        <f t="shared" si="3"/>
        <v>35399</v>
      </c>
      <c r="N11" s="37">
        <f t="shared" si="4"/>
        <v>35399</v>
      </c>
      <c r="O11" s="37" t="s">
        <v>140</v>
      </c>
      <c r="P11" s="32" t="s">
        <v>175</v>
      </c>
    </row>
    <row r="12" spans="1:16" s="31" customFormat="1" ht="103.5" customHeight="1" thickBot="1">
      <c r="A12" s="36" t="s">
        <v>137</v>
      </c>
      <c r="B12" s="36" t="s">
        <v>129</v>
      </c>
      <c r="C12" s="32">
        <f t="shared" si="0"/>
        <v>48730</v>
      </c>
      <c r="D12" s="38">
        <v>47530</v>
      </c>
      <c r="E12" s="38">
        <v>1200</v>
      </c>
      <c r="F12" s="32">
        <f t="shared" si="1"/>
        <v>47530</v>
      </c>
      <c r="G12" s="32">
        <f t="shared" si="2"/>
        <v>1200</v>
      </c>
      <c r="H12" s="37">
        <v>0</v>
      </c>
      <c r="I12" s="37" t="s">
        <v>172</v>
      </c>
      <c r="J12" s="37" t="str">
        <f t="shared" si="5"/>
        <v>ЗАО "Тихвинская ПМК - 20"</v>
      </c>
      <c r="K12" s="37" t="s">
        <v>142</v>
      </c>
      <c r="L12" s="37" t="s">
        <v>141</v>
      </c>
      <c r="M12" s="37">
        <f t="shared" si="3"/>
        <v>48730</v>
      </c>
      <c r="N12" s="37">
        <f t="shared" si="4"/>
        <v>48730</v>
      </c>
      <c r="O12" s="37" t="s">
        <v>143</v>
      </c>
      <c r="P12" s="32" t="s">
        <v>175</v>
      </c>
    </row>
    <row r="13" spans="1:16" s="31" customFormat="1" ht="105.75" customHeight="1" thickBot="1">
      <c r="A13" s="36" t="s">
        <v>137</v>
      </c>
      <c r="B13" s="39" t="s">
        <v>129</v>
      </c>
      <c r="C13" s="32">
        <f t="shared" si="0"/>
        <v>48730</v>
      </c>
      <c r="D13" s="38">
        <v>47530</v>
      </c>
      <c r="E13" s="32">
        <v>1200</v>
      </c>
      <c r="F13" s="32">
        <f t="shared" si="1"/>
        <v>47530</v>
      </c>
      <c r="G13" s="32">
        <f>E13</f>
        <v>1200</v>
      </c>
      <c r="H13" s="37">
        <v>0</v>
      </c>
      <c r="I13" s="37" t="s">
        <v>172</v>
      </c>
      <c r="J13" s="37" t="str">
        <f t="shared" si="5"/>
        <v>ЗАО "Тихвинская ПМК - 20"</v>
      </c>
      <c r="K13" s="37" t="s">
        <v>145</v>
      </c>
      <c r="L13" s="37" t="s">
        <v>144</v>
      </c>
      <c r="M13" s="37">
        <f t="shared" si="3"/>
        <v>48730</v>
      </c>
      <c r="N13" s="37">
        <f t="shared" si="4"/>
        <v>48730</v>
      </c>
      <c r="O13" s="37" t="s">
        <v>146</v>
      </c>
      <c r="P13" s="32" t="s">
        <v>175</v>
      </c>
    </row>
    <row r="14" spans="1:16" s="31" customFormat="1" ht="117.75" customHeight="1" thickBot="1">
      <c r="A14" s="36" t="s">
        <v>137</v>
      </c>
      <c r="B14" s="39" t="s">
        <v>129</v>
      </c>
      <c r="C14" s="37">
        <f t="shared" si="0"/>
        <v>48730</v>
      </c>
      <c r="D14" s="37">
        <v>47530</v>
      </c>
      <c r="E14" s="40">
        <v>1200</v>
      </c>
      <c r="F14" s="41">
        <f t="shared" si="1"/>
        <v>47530</v>
      </c>
      <c r="G14" s="37">
        <f t="shared" si="2"/>
        <v>1200</v>
      </c>
      <c r="H14" s="37">
        <v>0</v>
      </c>
      <c r="I14" s="37" t="s">
        <v>172</v>
      </c>
      <c r="J14" s="37" t="str">
        <f t="shared" si="5"/>
        <v>ЗАО "Тихвинская ПМК - 20"</v>
      </c>
      <c r="K14" s="37" t="s">
        <v>148</v>
      </c>
      <c r="L14" s="37" t="s">
        <v>147</v>
      </c>
      <c r="M14" s="37">
        <f t="shared" si="3"/>
        <v>48730</v>
      </c>
      <c r="N14" s="37">
        <f t="shared" si="4"/>
        <v>48730</v>
      </c>
      <c r="O14" s="37" t="s">
        <v>149</v>
      </c>
      <c r="P14" s="32" t="s">
        <v>175</v>
      </c>
    </row>
    <row r="15" spans="1:16" s="31" customFormat="1" ht="127.5" customHeight="1" thickBot="1">
      <c r="A15" s="36" t="s">
        <v>137</v>
      </c>
      <c r="B15" s="39" t="s">
        <v>129</v>
      </c>
      <c r="C15" s="37">
        <f t="shared" si="0"/>
        <v>35399</v>
      </c>
      <c r="D15" s="37">
        <v>34547</v>
      </c>
      <c r="E15" s="42">
        <v>852</v>
      </c>
      <c r="F15" s="37">
        <f t="shared" si="1"/>
        <v>34547</v>
      </c>
      <c r="G15" s="37">
        <f t="shared" si="2"/>
        <v>852</v>
      </c>
      <c r="H15" s="37">
        <v>0</v>
      </c>
      <c r="I15" s="37" t="s">
        <v>172</v>
      </c>
      <c r="J15" s="37" t="str">
        <f t="shared" si="5"/>
        <v>ЗАО "Тихвинская ПМК - 20"</v>
      </c>
      <c r="K15" s="37" t="s">
        <v>151</v>
      </c>
      <c r="L15" s="37" t="s">
        <v>150</v>
      </c>
      <c r="M15" s="37">
        <f t="shared" si="3"/>
        <v>35399</v>
      </c>
      <c r="N15" s="37">
        <f t="shared" si="4"/>
        <v>35399</v>
      </c>
      <c r="O15" s="37" t="s">
        <v>152</v>
      </c>
      <c r="P15" s="32" t="s">
        <v>175</v>
      </c>
    </row>
    <row r="16" spans="1:16" s="31" customFormat="1" ht="111" customHeight="1" thickBot="1">
      <c r="A16" s="36" t="s">
        <v>137</v>
      </c>
      <c r="B16" s="39" t="s">
        <v>129</v>
      </c>
      <c r="C16" s="37">
        <f t="shared" si="0"/>
        <v>35399</v>
      </c>
      <c r="D16" s="38">
        <v>34547</v>
      </c>
      <c r="E16" s="38">
        <v>852</v>
      </c>
      <c r="F16" s="37">
        <f t="shared" si="1"/>
        <v>34547</v>
      </c>
      <c r="G16" s="37">
        <f t="shared" si="2"/>
        <v>852</v>
      </c>
      <c r="H16" s="37">
        <v>0</v>
      </c>
      <c r="I16" s="37" t="s">
        <v>172</v>
      </c>
      <c r="J16" s="37" t="str">
        <f t="shared" si="5"/>
        <v>ЗАО "Тихвинская ПМК - 20"</v>
      </c>
      <c r="K16" s="37" t="s">
        <v>154</v>
      </c>
      <c r="L16" s="37" t="s">
        <v>153</v>
      </c>
      <c r="M16" s="37">
        <f t="shared" si="3"/>
        <v>35399</v>
      </c>
      <c r="N16" s="37">
        <f t="shared" si="4"/>
        <v>35399</v>
      </c>
      <c r="O16" s="37" t="s">
        <v>225</v>
      </c>
      <c r="P16" s="32" t="s">
        <v>175</v>
      </c>
    </row>
    <row r="17" spans="1:16" s="31" customFormat="1" ht="107.25" customHeight="1" thickBot="1">
      <c r="A17" s="36" t="s">
        <v>137</v>
      </c>
      <c r="B17" s="36" t="s">
        <v>129</v>
      </c>
      <c r="C17" s="32">
        <f t="shared" si="0"/>
        <v>35399</v>
      </c>
      <c r="D17" s="43">
        <v>34546</v>
      </c>
      <c r="E17" s="43">
        <v>853</v>
      </c>
      <c r="F17" s="32">
        <f t="shared" si="1"/>
        <v>34546</v>
      </c>
      <c r="G17" s="32">
        <f t="shared" si="2"/>
        <v>853</v>
      </c>
      <c r="H17" s="32">
        <v>0</v>
      </c>
      <c r="I17" s="32" t="s">
        <v>172</v>
      </c>
      <c r="J17" s="32" t="str">
        <f t="shared" si="5"/>
        <v>ЗАО "Тихвинская ПМК - 20"</v>
      </c>
      <c r="K17" s="32" t="s">
        <v>156</v>
      </c>
      <c r="L17" s="32" t="s">
        <v>155</v>
      </c>
      <c r="M17" s="32">
        <f t="shared" si="3"/>
        <v>35399</v>
      </c>
      <c r="N17" s="32">
        <f t="shared" si="4"/>
        <v>35399</v>
      </c>
      <c r="O17" s="32" t="s">
        <v>157</v>
      </c>
      <c r="P17" s="32" t="s">
        <v>175</v>
      </c>
    </row>
    <row r="18" spans="1:16" s="31" customFormat="1" ht="111" customHeight="1" thickBot="1">
      <c r="A18" s="36" t="s">
        <v>137</v>
      </c>
      <c r="B18" s="36" t="s">
        <v>129</v>
      </c>
      <c r="C18" s="32">
        <f t="shared" si="0"/>
        <v>35399</v>
      </c>
      <c r="D18" s="43">
        <v>34547</v>
      </c>
      <c r="E18" s="43">
        <v>852</v>
      </c>
      <c r="F18" s="32">
        <f t="shared" si="1"/>
        <v>34547</v>
      </c>
      <c r="G18" s="32">
        <f t="shared" si="2"/>
        <v>852</v>
      </c>
      <c r="H18" s="32">
        <v>0</v>
      </c>
      <c r="I18" s="32" t="s">
        <v>172</v>
      </c>
      <c r="J18" s="32" t="str">
        <f t="shared" si="5"/>
        <v>ЗАО "Тихвинская ПМК - 20"</v>
      </c>
      <c r="K18" s="32" t="s">
        <v>159</v>
      </c>
      <c r="L18" s="32" t="s">
        <v>158</v>
      </c>
      <c r="M18" s="32">
        <f t="shared" si="3"/>
        <v>35399</v>
      </c>
      <c r="N18" s="32">
        <f t="shared" si="4"/>
        <v>35399</v>
      </c>
      <c r="O18" s="32" t="s">
        <v>160</v>
      </c>
      <c r="P18" s="32" t="s">
        <v>175</v>
      </c>
    </row>
    <row r="19" spans="1:16" s="31" customFormat="1" ht="114.75" customHeight="1" thickBot="1">
      <c r="A19" s="36" t="s">
        <v>137</v>
      </c>
      <c r="B19" s="36" t="s">
        <v>129</v>
      </c>
      <c r="C19" s="32">
        <f t="shared" si="0"/>
        <v>82533</v>
      </c>
      <c r="D19" s="43">
        <v>80533</v>
      </c>
      <c r="E19" s="43">
        <v>2000</v>
      </c>
      <c r="F19" s="32">
        <f t="shared" si="1"/>
        <v>80533</v>
      </c>
      <c r="G19" s="32">
        <f t="shared" si="2"/>
        <v>2000</v>
      </c>
      <c r="H19" s="32">
        <v>0</v>
      </c>
      <c r="I19" s="32" t="s">
        <v>170</v>
      </c>
      <c r="J19" s="32" t="str">
        <f t="shared" si="5"/>
        <v>ЗАО "Тихвинская ПМК - 20"</v>
      </c>
      <c r="K19" s="32" t="s">
        <v>161</v>
      </c>
      <c r="L19" s="32" t="s">
        <v>162</v>
      </c>
      <c r="M19" s="32">
        <f t="shared" si="3"/>
        <v>82533</v>
      </c>
      <c r="N19" s="32">
        <f t="shared" si="4"/>
        <v>82533</v>
      </c>
      <c r="O19" s="32" t="s">
        <v>176</v>
      </c>
      <c r="P19" s="32" t="s">
        <v>174</v>
      </c>
    </row>
    <row r="20" spans="1:16" s="31" customFormat="1" ht="102" customHeight="1" thickBot="1">
      <c r="A20" s="36" t="s">
        <v>137</v>
      </c>
      <c r="B20" s="39" t="s">
        <v>129</v>
      </c>
      <c r="C20" s="37">
        <f t="shared" si="0"/>
        <v>61566</v>
      </c>
      <c r="D20" s="37">
        <v>60066</v>
      </c>
      <c r="E20" s="37">
        <v>1500</v>
      </c>
      <c r="F20" s="37">
        <f t="shared" si="1"/>
        <v>60066</v>
      </c>
      <c r="G20" s="37">
        <f t="shared" si="2"/>
        <v>1500</v>
      </c>
      <c r="H20" s="37">
        <v>0</v>
      </c>
      <c r="I20" s="37" t="s">
        <v>172</v>
      </c>
      <c r="J20" s="37" t="str">
        <f t="shared" si="5"/>
        <v>ЗАО "Тихвинская ПМК - 20"</v>
      </c>
      <c r="K20" s="37" t="s">
        <v>163</v>
      </c>
      <c r="L20" s="37" t="s">
        <v>168</v>
      </c>
      <c r="M20" s="37">
        <f t="shared" si="3"/>
        <v>61566</v>
      </c>
      <c r="N20" s="37">
        <f t="shared" si="4"/>
        <v>61566</v>
      </c>
      <c r="O20" s="37" t="s">
        <v>164</v>
      </c>
      <c r="P20" s="32" t="s">
        <v>175</v>
      </c>
    </row>
    <row r="21" spans="1:16" s="31" customFormat="1" ht="107.25" customHeight="1" thickBot="1">
      <c r="A21" s="36" t="s">
        <v>137</v>
      </c>
      <c r="B21" s="39" t="s">
        <v>129</v>
      </c>
      <c r="C21" s="37">
        <f t="shared" si="0"/>
        <v>22724</v>
      </c>
      <c r="D21" s="44">
        <v>22224</v>
      </c>
      <c r="E21" s="44">
        <v>500</v>
      </c>
      <c r="F21" s="37">
        <f t="shared" si="1"/>
        <v>22224</v>
      </c>
      <c r="G21" s="37">
        <f t="shared" si="2"/>
        <v>500</v>
      </c>
      <c r="H21" s="37">
        <v>0</v>
      </c>
      <c r="I21" s="37" t="s">
        <v>172</v>
      </c>
      <c r="J21" s="37" t="str">
        <f>J20</f>
        <v>ЗАО "Тихвинская ПМК - 20"</v>
      </c>
      <c r="K21" s="37" t="s">
        <v>166</v>
      </c>
      <c r="L21" s="37" t="s">
        <v>165</v>
      </c>
      <c r="M21" s="37">
        <f t="shared" si="3"/>
        <v>22724</v>
      </c>
      <c r="N21" s="37">
        <f t="shared" si="4"/>
        <v>22724</v>
      </c>
      <c r="O21" s="37" t="s">
        <v>167</v>
      </c>
      <c r="P21" s="32" t="s">
        <v>175</v>
      </c>
    </row>
    <row r="22" spans="1:16" s="31" customFormat="1" ht="114.75" customHeight="1" thickBot="1">
      <c r="A22" s="45" t="s">
        <v>212</v>
      </c>
      <c r="B22" s="46" t="s">
        <v>213</v>
      </c>
      <c r="C22" s="44">
        <f>D22+E22</f>
        <v>61500</v>
      </c>
      <c r="D22" s="47">
        <v>60000</v>
      </c>
      <c r="E22" s="47">
        <v>1500</v>
      </c>
      <c r="F22" s="44">
        <f t="shared" si="1"/>
        <v>60000</v>
      </c>
      <c r="G22" s="44">
        <f t="shared" si="2"/>
        <v>1500</v>
      </c>
      <c r="H22" s="44">
        <v>0</v>
      </c>
      <c r="I22" s="44" t="s">
        <v>177</v>
      </c>
      <c r="J22" s="44" t="s">
        <v>182</v>
      </c>
      <c r="K22" s="44" t="s">
        <v>178</v>
      </c>
      <c r="L22" s="44" t="s">
        <v>179</v>
      </c>
      <c r="M22" s="44">
        <f t="shared" si="3"/>
        <v>61500</v>
      </c>
      <c r="N22" s="44">
        <f t="shared" si="4"/>
        <v>61500</v>
      </c>
      <c r="O22" s="44" t="s">
        <v>181</v>
      </c>
      <c r="P22" s="38" t="s">
        <v>180</v>
      </c>
    </row>
    <row r="23" spans="1:16" s="31" customFormat="1" ht="94.5" customHeight="1" thickBot="1">
      <c r="A23" s="48" t="s">
        <v>215</v>
      </c>
      <c r="B23" s="49" t="s">
        <v>216</v>
      </c>
      <c r="C23" s="47">
        <f t="shared" si="0"/>
        <v>51300</v>
      </c>
      <c r="D23" s="47">
        <v>50000</v>
      </c>
      <c r="E23" s="47">
        <v>1300</v>
      </c>
      <c r="F23" s="47">
        <f t="shared" si="1"/>
        <v>50000</v>
      </c>
      <c r="G23" s="47">
        <f t="shared" si="2"/>
        <v>1300</v>
      </c>
      <c r="H23" s="47">
        <v>0</v>
      </c>
      <c r="I23" s="47" t="s">
        <v>183</v>
      </c>
      <c r="J23" s="47" t="s">
        <v>41</v>
      </c>
      <c r="K23" s="47" t="s">
        <v>184</v>
      </c>
      <c r="L23" s="47" t="str">
        <f>I23</f>
        <v>Обустройство пожарного водоема в д.Новое село</v>
      </c>
      <c r="M23" s="47">
        <f t="shared" si="3"/>
        <v>51300</v>
      </c>
      <c r="N23" s="47">
        <f t="shared" si="4"/>
        <v>51300</v>
      </c>
      <c r="O23" s="47" t="s">
        <v>185</v>
      </c>
      <c r="P23" s="43" t="s">
        <v>61</v>
      </c>
    </row>
    <row r="24" spans="1:16" s="31" customFormat="1" ht="93.75" customHeight="1" thickBot="1">
      <c r="A24" s="48" t="s">
        <v>215</v>
      </c>
      <c r="B24" s="49" t="s">
        <v>216</v>
      </c>
      <c r="C24" s="47">
        <f t="shared" si="0"/>
        <v>51300</v>
      </c>
      <c r="D24" s="47">
        <v>50000</v>
      </c>
      <c r="E24" s="47">
        <v>1300</v>
      </c>
      <c r="F24" s="47">
        <f t="shared" si="1"/>
        <v>50000</v>
      </c>
      <c r="G24" s="47">
        <f t="shared" si="2"/>
        <v>1300</v>
      </c>
      <c r="H24" s="47">
        <v>0</v>
      </c>
      <c r="I24" s="47" t="s">
        <v>186</v>
      </c>
      <c r="J24" s="47" t="s">
        <v>41</v>
      </c>
      <c r="K24" s="47" t="s">
        <v>187</v>
      </c>
      <c r="L24" s="47" t="str">
        <f>I24</f>
        <v>Обустройство площадки для забора воды с установкой отбойников в д.Новое село</v>
      </c>
      <c r="M24" s="47">
        <f t="shared" si="3"/>
        <v>51300</v>
      </c>
      <c r="N24" s="47">
        <f t="shared" si="4"/>
        <v>51300</v>
      </c>
      <c r="O24" s="47" t="s">
        <v>188</v>
      </c>
      <c r="P24" s="43" t="s">
        <v>189</v>
      </c>
    </row>
    <row r="25" spans="1:16" s="31" customFormat="1" ht="126" customHeight="1" thickBot="1">
      <c r="A25" s="48" t="s">
        <v>190</v>
      </c>
      <c r="B25" s="49" t="s">
        <v>191</v>
      </c>
      <c r="C25" s="47">
        <f t="shared" si="0"/>
        <v>760557.7699999999</v>
      </c>
      <c r="D25" s="47">
        <v>741543.83</v>
      </c>
      <c r="E25" s="47">
        <v>19013.94</v>
      </c>
      <c r="F25" s="47">
        <f t="shared" si="1"/>
        <v>741543.83</v>
      </c>
      <c r="G25" s="47">
        <f t="shared" si="2"/>
        <v>19013.94</v>
      </c>
      <c r="H25" s="47">
        <v>0</v>
      </c>
      <c r="I25" s="47" t="s">
        <v>192</v>
      </c>
      <c r="J25" s="47" t="s">
        <v>193</v>
      </c>
      <c r="K25" s="47" t="s">
        <v>194</v>
      </c>
      <c r="L25" s="47" t="s">
        <v>195</v>
      </c>
      <c r="M25" s="47">
        <f t="shared" si="3"/>
        <v>760557.7699999999</v>
      </c>
      <c r="N25" s="47">
        <f t="shared" si="4"/>
        <v>760557.7699999999</v>
      </c>
      <c r="O25" s="47" t="s">
        <v>196</v>
      </c>
      <c r="P25" s="43" t="s">
        <v>201</v>
      </c>
    </row>
    <row r="26" spans="1:16" s="31" customFormat="1" ht="117" customHeight="1" thickBot="1">
      <c r="A26" s="48" t="s">
        <v>190</v>
      </c>
      <c r="B26" s="49" t="s">
        <v>191</v>
      </c>
      <c r="C26" s="47">
        <f t="shared" si="0"/>
        <v>922500</v>
      </c>
      <c r="D26" s="47">
        <v>900000</v>
      </c>
      <c r="E26" s="47">
        <v>22500</v>
      </c>
      <c r="F26" s="47">
        <f t="shared" si="1"/>
        <v>900000</v>
      </c>
      <c r="G26" s="47">
        <f t="shared" si="2"/>
        <v>22500</v>
      </c>
      <c r="H26" s="47">
        <v>0</v>
      </c>
      <c r="I26" s="47" t="s">
        <v>197</v>
      </c>
      <c r="J26" s="47" t="s">
        <v>193</v>
      </c>
      <c r="K26" s="47" t="s">
        <v>198</v>
      </c>
      <c r="L26" s="47" t="s">
        <v>199</v>
      </c>
      <c r="M26" s="47">
        <f t="shared" si="3"/>
        <v>922500</v>
      </c>
      <c r="N26" s="47">
        <f t="shared" si="4"/>
        <v>922500</v>
      </c>
      <c r="O26" s="47" t="s">
        <v>200</v>
      </c>
      <c r="P26" s="43" t="s">
        <v>201</v>
      </c>
    </row>
    <row r="27" spans="1:16" s="31" customFormat="1" ht="117" customHeight="1" thickBot="1">
      <c r="A27" s="45" t="s">
        <v>214</v>
      </c>
      <c r="B27" s="45" t="s">
        <v>129</v>
      </c>
      <c r="C27" s="38">
        <f>D27+E27</f>
        <v>29750</v>
      </c>
      <c r="D27" s="47">
        <v>29006</v>
      </c>
      <c r="E27" s="47">
        <v>744</v>
      </c>
      <c r="F27" s="44">
        <v>744</v>
      </c>
      <c r="G27" s="44">
        <f t="shared" si="2"/>
        <v>744</v>
      </c>
      <c r="H27" s="44">
        <v>0</v>
      </c>
      <c r="I27" s="44" t="s">
        <v>202</v>
      </c>
      <c r="J27" s="44" t="s">
        <v>203</v>
      </c>
      <c r="K27" s="44" t="s">
        <v>204</v>
      </c>
      <c r="L27" s="44" t="s">
        <v>205</v>
      </c>
      <c r="M27" s="44">
        <f t="shared" si="3"/>
        <v>29750</v>
      </c>
      <c r="N27" s="44">
        <f t="shared" si="4"/>
        <v>29750</v>
      </c>
      <c r="O27" s="44" t="s">
        <v>206</v>
      </c>
      <c r="P27" s="38" t="str">
        <f>L27</f>
        <v>Приобретение контейнеров ( в кол-ве 5 шт.)</v>
      </c>
    </row>
    <row r="28" spans="1:16" s="31" customFormat="1" ht="129" customHeight="1" thickBot="1">
      <c r="A28" s="50" t="s">
        <v>190</v>
      </c>
      <c r="B28" s="51" t="s">
        <v>191</v>
      </c>
      <c r="C28" s="38">
        <f t="shared" si="0"/>
        <v>70692.23</v>
      </c>
      <c r="D28" s="42">
        <v>69450.17</v>
      </c>
      <c r="E28" s="42">
        <v>1242.06</v>
      </c>
      <c r="F28" s="44">
        <f t="shared" si="1"/>
        <v>69450.17</v>
      </c>
      <c r="G28" s="44">
        <f t="shared" si="2"/>
        <v>1242.06</v>
      </c>
      <c r="H28" s="42">
        <v>0</v>
      </c>
      <c r="I28" s="42" t="s">
        <v>207</v>
      </c>
      <c r="J28" s="42" t="s">
        <v>208</v>
      </c>
      <c r="K28" s="42" t="s">
        <v>209</v>
      </c>
      <c r="L28" s="42" t="str">
        <f>I28</f>
        <v>Ремонт участка автомобильной дороги по адресу д.Валдость пер. Полевой от дома № 5 до пересечения с ул.Озерная</v>
      </c>
      <c r="M28" s="44">
        <f t="shared" si="3"/>
        <v>70692.23</v>
      </c>
      <c r="N28" s="44">
        <f t="shared" si="4"/>
        <v>70692.23</v>
      </c>
      <c r="O28" s="42" t="s">
        <v>210</v>
      </c>
      <c r="P28" s="52" t="s">
        <v>211</v>
      </c>
    </row>
    <row r="29" spans="1:16" s="20" customFormat="1" ht="13.5" thickBot="1">
      <c r="A29" s="76" t="s">
        <v>127</v>
      </c>
      <c r="B29" s="77"/>
      <c r="C29" s="33">
        <f>C28+C27+C26+C25+C24+C23+C22+C21+C20+C19+C18+C17+C16+C15+C14+C13+C12+C11+C10+C8</f>
        <v>2544641</v>
      </c>
      <c r="D29" s="35">
        <f>D28+D27+D26+D25+D24+D23+D22+D21+D20+D19+D18+D17+D16+D15+D14+D13+D12+D11+D10+D8</f>
        <v>2482580</v>
      </c>
      <c r="E29" s="34">
        <f>E28+E27+E26+E25+E24+E23+E22+E21+E20+E19+E18+E17+E16+E15+E14+E13+E12+E11+E10+E8</f>
        <v>62061</v>
      </c>
      <c r="F29" s="21">
        <f t="shared" si="1"/>
        <v>2482580</v>
      </c>
      <c r="G29" s="21">
        <f t="shared" si="2"/>
        <v>62061</v>
      </c>
      <c r="H29" s="21"/>
      <c r="I29" s="21"/>
      <c r="J29" s="21"/>
      <c r="K29" s="21"/>
      <c r="L29" s="21"/>
      <c r="M29" s="21">
        <f t="shared" si="3"/>
        <v>2544641</v>
      </c>
      <c r="N29" s="21">
        <f t="shared" si="4"/>
        <v>2544641</v>
      </c>
      <c r="O29" s="21"/>
      <c r="P29" s="21"/>
    </row>
    <row r="31" spans="1:3" ht="12.75">
      <c r="A31" s="69" t="s">
        <v>17</v>
      </c>
      <c r="B31" s="66"/>
      <c r="C31" s="66"/>
    </row>
    <row r="32" spans="1:3" ht="12.75">
      <c r="A32" s="69" t="s">
        <v>18</v>
      </c>
      <c r="B32" s="66"/>
      <c r="C32" s="66"/>
    </row>
    <row r="33" ht="12.75">
      <c r="A33" s="4"/>
    </row>
    <row r="34" spans="1:9" ht="12.75">
      <c r="A34" s="67" t="s">
        <v>219</v>
      </c>
      <c r="B34" s="67"/>
      <c r="C34" s="67"/>
      <c r="D34" s="67"/>
      <c r="I34" t="s">
        <v>30</v>
      </c>
    </row>
    <row r="35" spans="1:10" ht="12.75">
      <c r="A35" s="54" t="s">
        <v>221</v>
      </c>
      <c r="B35" s="55"/>
      <c r="C35" s="55"/>
      <c r="H35" s="66" t="s">
        <v>21</v>
      </c>
      <c r="I35" s="66"/>
      <c r="J35" s="66"/>
    </row>
    <row r="36" spans="1:10" ht="12.75">
      <c r="A36" s="84" t="s">
        <v>220</v>
      </c>
      <c r="B36" s="84"/>
      <c r="C36" s="84"/>
      <c r="D36" s="6"/>
      <c r="H36" s="66" t="s">
        <v>31</v>
      </c>
      <c r="I36" s="66"/>
      <c r="J36" s="66"/>
    </row>
    <row r="37" spans="1:10" ht="12.75">
      <c r="A37" s="7" t="s">
        <v>26</v>
      </c>
      <c r="B37" s="6"/>
      <c r="C37" s="6"/>
      <c r="H37" s="66" t="s">
        <v>32</v>
      </c>
      <c r="I37" s="66"/>
      <c r="J37" s="66"/>
    </row>
    <row r="38" spans="1:10" ht="12.75">
      <c r="A38" s="29" t="s">
        <v>128</v>
      </c>
      <c r="B38" s="85" t="s">
        <v>220</v>
      </c>
      <c r="C38" s="85"/>
      <c r="D38" s="85"/>
      <c r="H38" s="65" t="s">
        <v>20</v>
      </c>
      <c r="I38" s="65"/>
      <c r="J38" s="65"/>
    </row>
    <row r="39" spans="1:10" ht="12.75">
      <c r="A39" s="68" t="s">
        <v>28</v>
      </c>
      <c r="B39" s="66"/>
      <c r="C39" s="66"/>
      <c r="H39" s="65" t="s">
        <v>33</v>
      </c>
      <c r="I39" s="65"/>
      <c r="J39" s="65"/>
    </row>
    <row r="40" spans="1:8" ht="12.75">
      <c r="A40" s="67" t="s">
        <v>29</v>
      </c>
      <c r="B40" s="66"/>
      <c r="C40" s="66"/>
      <c r="H40" t="s">
        <v>22</v>
      </c>
    </row>
    <row r="41" ht="12.75">
      <c r="A41" s="5"/>
    </row>
    <row r="42" spans="1:2" ht="12.75">
      <c r="A42" s="7" t="s">
        <v>23</v>
      </c>
      <c r="B42" s="55" t="s">
        <v>222</v>
      </c>
    </row>
    <row r="43" ht="12.75">
      <c r="A43" s="5" t="s">
        <v>223</v>
      </c>
    </row>
  </sheetData>
  <sheetProtection/>
  <mergeCells count="47">
    <mergeCell ref="J6:J7"/>
    <mergeCell ref="H39:J39"/>
    <mergeCell ref="H35:J35"/>
    <mergeCell ref="H36:J36"/>
    <mergeCell ref="H37:J37"/>
    <mergeCell ref="H38:J38"/>
    <mergeCell ref="A40:C40"/>
    <mergeCell ref="A31:C31"/>
    <mergeCell ref="A32:C32"/>
    <mergeCell ref="A39:C39"/>
    <mergeCell ref="A36:C36"/>
    <mergeCell ref="B38:D38"/>
    <mergeCell ref="A34:D34"/>
    <mergeCell ref="O6:O7"/>
    <mergeCell ref="A8:A9"/>
    <mergeCell ref="B8:B9"/>
    <mergeCell ref="C8:C9"/>
    <mergeCell ref="D8:D9"/>
    <mergeCell ref="G5:G7"/>
    <mergeCell ref="B5:B6"/>
    <mergeCell ref="C5:C6"/>
    <mergeCell ref="I5:I7"/>
    <mergeCell ref="J5:P5"/>
    <mergeCell ref="K6:K7"/>
    <mergeCell ref="L6:L7"/>
    <mergeCell ref="M6:M7"/>
    <mergeCell ref="N6:N7"/>
    <mergeCell ref="G8:G9"/>
    <mergeCell ref="H8:H9"/>
    <mergeCell ref="O1:P1"/>
    <mergeCell ref="A2:P2"/>
    <mergeCell ref="H5:H7"/>
    <mergeCell ref="A5:A7"/>
    <mergeCell ref="D5:D7"/>
    <mergeCell ref="E5:E7"/>
    <mergeCell ref="F5:F7"/>
    <mergeCell ref="L8:L9"/>
    <mergeCell ref="A29:B29"/>
    <mergeCell ref="P6:P7"/>
    <mergeCell ref="N8:N9"/>
    <mergeCell ref="O8:O9"/>
    <mergeCell ref="P8:P9"/>
    <mergeCell ref="I8:I9"/>
    <mergeCell ref="J8:J9"/>
    <mergeCell ref="M8:M9"/>
    <mergeCell ref="E8:E9"/>
    <mergeCell ref="F8:F9"/>
  </mergeCells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7">
      <pane xSplit="18810" topLeftCell="B1" activePane="topLeft" state="split"/>
      <selection pane="topLeft" activeCell="F35" sqref="F35"/>
      <selection pane="topRight" activeCell="A1" sqref="A1:A16384"/>
    </sheetView>
  </sheetViews>
  <sheetFormatPr defaultColWidth="9.00390625" defaultRowHeight="12.75"/>
  <cols>
    <col min="1" max="1" width="18.25390625" style="0" customWidth="1"/>
    <col min="2" max="2" width="14.125" style="0" customWidth="1"/>
    <col min="3" max="3" width="13.625" style="0" customWidth="1"/>
    <col min="4" max="4" width="11.875" style="0" customWidth="1"/>
    <col min="5" max="5" width="13.375" style="0" customWidth="1"/>
    <col min="6" max="6" width="14.375" style="0" customWidth="1"/>
    <col min="7" max="7" width="14.25390625" style="0" customWidth="1"/>
    <col min="8" max="8" width="11.00390625" style="0" customWidth="1"/>
    <col min="9" max="9" width="12.875" style="0" customWidth="1"/>
    <col min="10" max="10" width="11.00390625" style="0" customWidth="1"/>
    <col min="11" max="11" width="9.75390625" style="0" customWidth="1"/>
    <col min="12" max="12" width="13.00390625" style="0" customWidth="1"/>
    <col min="13" max="13" width="11.25390625" style="0" customWidth="1"/>
    <col min="14" max="14" width="10.25390625" style="0" customWidth="1"/>
    <col min="15" max="15" width="11.75390625" style="0" customWidth="1"/>
    <col min="16" max="16" width="13.00390625" style="0" customWidth="1"/>
  </cols>
  <sheetData>
    <row r="1" spans="1:16" ht="99.75" customHeight="1">
      <c r="A1" s="53" t="s">
        <v>217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82" t="s">
        <v>226</v>
      </c>
      <c r="M1" s="82"/>
      <c r="N1" s="82"/>
      <c r="O1" s="82"/>
      <c r="P1" s="82"/>
    </row>
    <row r="2" spans="1:16" ht="73.5" customHeight="1" thickBot="1">
      <c r="A2" s="82" t="s">
        <v>227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71.25" customHeight="1" thickBot="1">
      <c r="A3" s="70" t="s">
        <v>0</v>
      </c>
      <c r="B3" s="73" t="s">
        <v>288</v>
      </c>
      <c r="C3" s="73" t="s">
        <v>228</v>
      </c>
      <c r="D3" s="73" t="s">
        <v>1</v>
      </c>
      <c r="E3" s="73" t="s">
        <v>2</v>
      </c>
      <c r="F3" s="73" t="s">
        <v>3</v>
      </c>
      <c r="G3" s="73" t="s">
        <v>4</v>
      </c>
      <c r="H3" s="73" t="s">
        <v>131</v>
      </c>
      <c r="I3" s="73" t="s">
        <v>6</v>
      </c>
      <c r="J3" s="79" t="s">
        <v>7</v>
      </c>
      <c r="K3" s="60"/>
      <c r="L3" s="60"/>
      <c r="M3" s="60"/>
      <c r="N3" s="60"/>
      <c r="O3" s="60"/>
      <c r="P3" s="61"/>
    </row>
    <row r="4" spans="1:16" ht="19.5" customHeight="1">
      <c r="A4" s="71"/>
      <c r="B4" s="78"/>
      <c r="C4" s="78"/>
      <c r="D4" s="74"/>
      <c r="E4" s="74"/>
      <c r="F4" s="74"/>
      <c r="G4" s="74"/>
      <c r="H4" s="74"/>
      <c r="I4" s="74"/>
      <c r="J4" s="62" t="s">
        <v>8</v>
      </c>
      <c r="K4" s="62" t="s">
        <v>9</v>
      </c>
      <c r="L4" s="62" t="s">
        <v>173</v>
      </c>
      <c r="M4" s="62" t="s">
        <v>10</v>
      </c>
      <c r="N4" s="62" t="s">
        <v>11</v>
      </c>
      <c r="O4" s="62" t="s">
        <v>14</v>
      </c>
      <c r="P4" s="62" t="s">
        <v>234</v>
      </c>
    </row>
    <row r="5" spans="1:16" ht="79.5" customHeight="1" thickBot="1">
      <c r="A5" s="72"/>
      <c r="B5" s="9"/>
      <c r="C5" s="9"/>
      <c r="D5" s="75"/>
      <c r="E5" s="75"/>
      <c r="F5" s="75"/>
      <c r="G5" s="75"/>
      <c r="H5" s="75"/>
      <c r="I5" s="75"/>
      <c r="J5" s="63"/>
      <c r="K5" s="63"/>
      <c r="L5" s="63"/>
      <c r="M5" s="63"/>
      <c r="N5" s="63"/>
      <c r="O5" s="63"/>
      <c r="P5" s="64"/>
    </row>
    <row r="6" spans="1:16" s="31" customFormat="1" ht="123.75" customHeight="1" thickBot="1">
      <c r="A6" s="80" t="s">
        <v>289</v>
      </c>
      <c r="B6" s="80" t="s">
        <v>129</v>
      </c>
      <c r="C6" s="73">
        <v>60020.12</v>
      </c>
      <c r="D6" s="73">
        <v>58520.12</v>
      </c>
      <c r="E6" s="73">
        <v>1500</v>
      </c>
      <c r="F6" s="73">
        <f>D6</f>
        <v>58520.12</v>
      </c>
      <c r="G6" s="73">
        <f>E6</f>
        <v>1500</v>
      </c>
      <c r="H6" s="73">
        <v>0</v>
      </c>
      <c r="I6" s="73" t="s">
        <v>229</v>
      </c>
      <c r="J6" s="73" t="s">
        <v>230</v>
      </c>
      <c r="K6" s="30" t="s">
        <v>251</v>
      </c>
      <c r="L6" s="73" t="s">
        <v>231</v>
      </c>
      <c r="M6" s="73">
        <v>60020.12</v>
      </c>
      <c r="N6" s="73">
        <f>M6</f>
        <v>60020.12</v>
      </c>
      <c r="O6" s="73" t="s">
        <v>232</v>
      </c>
      <c r="P6" s="73" t="s">
        <v>233</v>
      </c>
    </row>
    <row r="7" spans="1:16" ht="54" customHeight="1" hidden="1" thickBot="1">
      <c r="A7" s="81"/>
      <c r="B7" s="81"/>
      <c r="C7" s="75"/>
      <c r="D7" s="75"/>
      <c r="E7" s="75"/>
      <c r="F7" s="75"/>
      <c r="G7" s="75"/>
      <c r="H7" s="75"/>
      <c r="I7" s="75"/>
      <c r="J7" s="75"/>
      <c r="K7" s="13"/>
      <c r="L7" s="75"/>
      <c r="M7" s="75"/>
      <c r="N7" s="75"/>
      <c r="O7" s="75"/>
      <c r="P7" s="75"/>
    </row>
    <row r="8" spans="1:16" s="31" customFormat="1" ht="101.25" customHeight="1" thickBot="1">
      <c r="A8" s="36" t="s">
        <v>289</v>
      </c>
      <c r="B8" s="36" t="s">
        <v>129</v>
      </c>
      <c r="C8" s="32">
        <f>D8+E8</f>
        <v>60000</v>
      </c>
      <c r="D8" s="32">
        <v>58500</v>
      </c>
      <c r="E8" s="32">
        <v>1500</v>
      </c>
      <c r="F8" s="32">
        <f aca="true" t="shared" si="0" ref="F8:G18">D8</f>
        <v>58500</v>
      </c>
      <c r="G8" s="32">
        <f t="shared" si="0"/>
        <v>1500</v>
      </c>
      <c r="H8" s="32">
        <f>F8-D8</f>
        <v>0</v>
      </c>
      <c r="I8" s="32" t="s">
        <v>235</v>
      </c>
      <c r="J8" s="32" t="s">
        <v>236</v>
      </c>
      <c r="K8" s="32" t="s">
        <v>250</v>
      </c>
      <c r="L8" s="32" t="s">
        <v>237</v>
      </c>
      <c r="M8" s="32">
        <f aca="true" t="shared" si="1" ref="M8:M17">C8</f>
        <v>60000</v>
      </c>
      <c r="N8" s="32">
        <f>M8</f>
        <v>60000</v>
      </c>
      <c r="O8" s="32" t="s">
        <v>238</v>
      </c>
      <c r="P8" s="32" t="s">
        <v>294</v>
      </c>
    </row>
    <row r="9" spans="1:16" s="31" customFormat="1" ht="117" customHeight="1" thickBot="1">
      <c r="A9" s="36" t="s">
        <v>291</v>
      </c>
      <c r="B9" s="36" t="s">
        <v>213</v>
      </c>
      <c r="C9" s="32">
        <f aca="true" t="shared" si="2" ref="C9:C17">D9+E9</f>
        <v>186508.59</v>
      </c>
      <c r="D9" s="37">
        <v>181845.88</v>
      </c>
      <c r="E9" s="37">
        <v>4662.71</v>
      </c>
      <c r="F9" s="32">
        <f t="shared" si="0"/>
        <v>181845.88</v>
      </c>
      <c r="G9" s="32">
        <f t="shared" si="0"/>
        <v>4662.71</v>
      </c>
      <c r="H9" s="37">
        <f>H8</f>
        <v>0</v>
      </c>
      <c r="I9" s="37" t="s">
        <v>239</v>
      </c>
      <c r="J9" s="37" t="s">
        <v>240</v>
      </c>
      <c r="K9" s="37" t="s">
        <v>247</v>
      </c>
      <c r="L9" s="37" t="s">
        <v>241</v>
      </c>
      <c r="M9" s="37">
        <f t="shared" si="1"/>
        <v>186508.59</v>
      </c>
      <c r="N9" s="37">
        <f aca="true" t="shared" si="3" ref="N9:N17">M9</f>
        <v>186508.59</v>
      </c>
      <c r="O9" s="37" t="s">
        <v>245</v>
      </c>
      <c r="P9" s="32" t="s">
        <v>242</v>
      </c>
    </row>
    <row r="10" spans="1:16" s="31" customFormat="1" ht="103.5" customHeight="1" thickBot="1">
      <c r="A10" s="36" t="s">
        <v>291</v>
      </c>
      <c r="B10" s="36" t="s">
        <v>213</v>
      </c>
      <c r="C10" s="32">
        <f t="shared" si="2"/>
        <v>93325</v>
      </c>
      <c r="D10" s="38">
        <v>90991.88</v>
      </c>
      <c r="E10" s="38">
        <v>2333.12</v>
      </c>
      <c r="F10" s="32">
        <f t="shared" si="0"/>
        <v>90991.88</v>
      </c>
      <c r="G10" s="32">
        <f t="shared" si="0"/>
        <v>2333.12</v>
      </c>
      <c r="H10" s="37">
        <v>0</v>
      </c>
      <c r="I10" s="37" t="s">
        <v>243</v>
      </c>
      <c r="J10" s="37" t="s">
        <v>240</v>
      </c>
      <c r="K10" s="37" t="s">
        <v>249</v>
      </c>
      <c r="L10" s="37" t="s">
        <v>244</v>
      </c>
      <c r="M10" s="37">
        <f t="shared" si="1"/>
        <v>93325</v>
      </c>
      <c r="N10" s="37">
        <f t="shared" si="3"/>
        <v>93325</v>
      </c>
      <c r="O10" s="37" t="s">
        <v>248</v>
      </c>
      <c r="P10" s="32" t="s">
        <v>246</v>
      </c>
    </row>
    <row r="11" spans="1:16" s="31" customFormat="1" ht="105.75" customHeight="1" thickBot="1">
      <c r="A11" s="36" t="s">
        <v>292</v>
      </c>
      <c r="B11" s="39" t="s">
        <v>216</v>
      </c>
      <c r="C11" s="32">
        <v>46457.41</v>
      </c>
      <c r="D11" s="38">
        <v>45295.97</v>
      </c>
      <c r="E11" s="32">
        <v>1161.44</v>
      </c>
      <c r="F11" s="32">
        <f t="shared" si="0"/>
        <v>45295.97</v>
      </c>
      <c r="G11" s="32">
        <f>E11</f>
        <v>1161.44</v>
      </c>
      <c r="H11" s="37">
        <v>0</v>
      </c>
      <c r="I11" s="37" t="s">
        <v>252</v>
      </c>
      <c r="J11" s="37" t="s">
        <v>253</v>
      </c>
      <c r="K11" s="37" t="s">
        <v>254</v>
      </c>
      <c r="L11" s="37" t="s">
        <v>255</v>
      </c>
      <c r="M11" s="37">
        <f t="shared" si="1"/>
        <v>46457.41</v>
      </c>
      <c r="N11" s="37">
        <f t="shared" si="3"/>
        <v>46457.41</v>
      </c>
      <c r="O11" s="37" t="s">
        <v>256</v>
      </c>
      <c r="P11" s="32" t="s">
        <v>257</v>
      </c>
    </row>
    <row r="12" spans="1:16" s="31" customFormat="1" ht="117.75" customHeight="1" thickBot="1">
      <c r="A12" s="36" t="s">
        <v>290</v>
      </c>
      <c r="B12" s="39" t="s">
        <v>191</v>
      </c>
      <c r="C12" s="37">
        <f t="shared" si="2"/>
        <v>761623.82</v>
      </c>
      <c r="D12" s="37">
        <v>729299.94</v>
      </c>
      <c r="E12" s="40">
        <v>32323.88</v>
      </c>
      <c r="F12" s="41">
        <f t="shared" si="0"/>
        <v>729299.94</v>
      </c>
      <c r="G12" s="37">
        <f t="shared" si="0"/>
        <v>32323.88</v>
      </c>
      <c r="H12" s="37">
        <v>0</v>
      </c>
      <c r="I12" s="37" t="s">
        <v>258</v>
      </c>
      <c r="J12" s="37" t="s">
        <v>259</v>
      </c>
      <c r="K12" s="37" t="s">
        <v>264</v>
      </c>
      <c r="L12" s="37" t="s">
        <v>260</v>
      </c>
      <c r="M12" s="37">
        <f t="shared" si="1"/>
        <v>761623.82</v>
      </c>
      <c r="N12" s="37">
        <f t="shared" si="3"/>
        <v>761623.82</v>
      </c>
      <c r="O12" s="37" t="s">
        <v>261</v>
      </c>
      <c r="P12" s="32" t="s">
        <v>262</v>
      </c>
    </row>
    <row r="13" spans="1:16" s="31" customFormat="1" ht="129.75" customHeight="1" thickBot="1">
      <c r="A13" s="36" t="s">
        <v>290</v>
      </c>
      <c r="B13" s="39" t="s">
        <v>191</v>
      </c>
      <c r="C13" s="37">
        <f t="shared" si="2"/>
        <v>763761.18</v>
      </c>
      <c r="D13" s="37">
        <v>731640</v>
      </c>
      <c r="E13" s="42">
        <v>32121.18</v>
      </c>
      <c r="F13" s="37">
        <f t="shared" si="0"/>
        <v>731640</v>
      </c>
      <c r="G13" s="37">
        <f t="shared" si="0"/>
        <v>32121.18</v>
      </c>
      <c r="H13" s="37">
        <v>0</v>
      </c>
      <c r="I13" s="37" t="s">
        <v>263</v>
      </c>
      <c r="J13" s="37" t="s">
        <v>259</v>
      </c>
      <c r="K13" s="37" t="s">
        <v>265</v>
      </c>
      <c r="L13" s="37" t="s">
        <v>266</v>
      </c>
      <c r="M13" s="37">
        <f t="shared" si="1"/>
        <v>763761.18</v>
      </c>
      <c r="N13" s="37">
        <f t="shared" si="3"/>
        <v>763761.18</v>
      </c>
      <c r="O13" s="37" t="s">
        <v>152</v>
      </c>
      <c r="P13" s="32" t="s">
        <v>267</v>
      </c>
    </row>
    <row r="14" spans="1:16" s="31" customFormat="1" ht="130.5" customHeight="1" thickBot="1">
      <c r="A14" s="36" t="s">
        <v>290</v>
      </c>
      <c r="B14" s="39" t="s">
        <v>191</v>
      </c>
      <c r="C14" s="37">
        <f t="shared" si="2"/>
        <v>516039</v>
      </c>
      <c r="D14" s="38">
        <v>147850</v>
      </c>
      <c r="E14" s="38">
        <v>368189</v>
      </c>
      <c r="F14" s="37">
        <f t="shared" si="0"/>
        <v>147850</v>
      </c>
      <c r="G14" s="37">
        <f t="shared" si="0"/>
        <v>368189</v>
      </c>
      <c r="H14" s="37">
        <v>0</v>
      </c>
      <c r="I14" s="37" t="s">
        <v>268</v>
      </c>
      <c r="J14" s="37" t="s">
        <v>41</v>
      </c>
      <c r="K14" s="37" t="s">
        <v>269</v>
      </c>
      <c r="L14" s="37" t="s">
        <v>271</v>
      </c>
      <c r="M14" s="37">
        <f t="shared" si="1"/>
        <v>516039</v>
      </c>
      <c r="N14" s="37">
        <f t="shared" si="3"/>
        <v>516039</v>
      </c>
      <c r="O14" s="37" t="s">
        <v>270</v>
      </c>
      <c r="P14" s="32" t="s">
        <v>272</v>
      </c>
    </row>
    <row r="15" spans="1:16" s="31" customFormat="1" ht="107.25" customHeight="1" thickBot="1">
      <c r="A15" s="36" t="s">
        <v>292</v>
      </c>
      <c r="B15" s="36" t="s">
        <v>216</v>
      </c>
      <c r="C15" s="32">
        <f t="shared" si="2"/>
        <v>258000</v>
      </c>
      <c r="D15" s="43">
        <v>251550</v>
      </c>
      <c r="E15" s="43">
        <v>6450</v>
      </c>
      <c r="F15" s="32">
        <f t="shared" si="0"/>
        <v>251550</v>
      </c>
      <c r="G15" s="32">
        <f t="shared" si="0"/>
        <v>6450</v>
      </c>
      <c r="H15" s="32">
        <v>0</v>
      </c>
      <c r="I15" s="32" t="s">
        <v>273</v>
      </c>
      <c r="J15" s="32" t="s">
        <v>274</v>
      </c>
      <c r="K15" s="32" t="s">
        <v>275</v>
      </c>
      <c r="L15" s="32" t="s">
        <v>273</v>
      </c>
      <c r="M15" s="32">
        <f t="shared" si="1"/>
        <v>258000</v>
      </c>
      <c r="N15" s="32">
        <f t="shared" si="3"/>
        <v>258000</v>
      </c>
      <c r="O15" s="32" t="s">
        <v>276</v>
      </c>
      <c r="P15" s="32" t="s">
        <v>277</v>
      </c>
    </row>
    <row r="16" spans="1:16" s="31" customFormat="1" ht="111" customHeight="1" thickBot="1">
      <c r="A16" s="36" t="s">
        <v>289</v>
      </c>
      <c r="B16" s="36" t="s">
        <v>129</v>
      </c>
      <c r="C16" s="32">
        <f t="shared" si="2"/>
        <v>98993</v>
      </c>
      <c r="D16" s="43">
        <v>96518</v>
      </c>
      <c r="E16" s="43">
        <v>2475</v>
      </c>
      <c r="F16" s="32">
        <f t="shared" si="0"/>
        <v>96518</v>
      </c>
      <c r="G16" s="32">
        <f t="shared" si="0"/>
        <v>2475</v>
      </c>
      <c r="H16" s="32">
        <v>0</v>
      </c>
      <c r="I16" s="32" t="s">
        <v>285</v>
      </c>
      <c r="J16" s="32" t="s">
        <v>278</v>
      </c>
      <c r="K16" s="32" t="s">
        <v>279</v>
      </c>
      <c r="L16" s="32" t="s">
        <v>283</v>
      </c>
      <c r="M16" s="32">
        <f t="shared" si="1"/>
        <v>98993</v>
      </c>
      <c r="N16" s="32">
        <f t="shared" si="3"/>
        <v>98993</v>
      </c>
      <c r="O16" s="32" t="s">
        <v>280</v>
      </c>
      <c r="P16" s="32" t="s">
        <v>286</v>
      </c>
    </row>
    <row r="17" spans="1:16" s="31" customFormat="1" ht="114.75" customHeight="1" thickBot="1">
      <c r="A17" s="36" t="s">
        <v>289</v>
      </c>
      <c r="B17" s="36" t="s">
        <v>129</v>
      </c>
      <c r="C17" s="32">
        <f t="shared" si="2"/>
        <v>95200</v>
      </c>
      <c r="D17" s="43">
        <v>90588.21</v>
      </c>
      <c r="E17" s="43">
        <v>4611.79</v>
      </c>
      <c r="F17" s="32">
        <f t="shared" si="0"/>
        <v>90588.21</v>
      </c>
      <c r="G17" s="32">
        <f t="shared" si="0"/>
        <v>4611.79</v>
      </c>
      <c r="H17" s="32">
        <v>0</v>
      </c>
      <c r="I17" s="32" t="s">
        <v>284</v>
      </c>
      <c r="J17" s="32" t="s">
        <v>203</v>
      </c>
      <c r="K17" s="32" t="s">
        <v>281</v>
      </c>
      <c r="L17" s="32" t="s">
        <v>284</v>
      </c>
      <c r="M17" s="32">
        <f t="shared" si="1"/>
        <v>95200</v>
      </c>
      <c r="N17" s="32">
        <f t="shared" si="3"/>
        <v>95200</v>
      </c>
      <c r="O17" s="32" t="s">
        <v>282</v>
      </c>
      <c r="P17" s="32" t="s">
        <v>287</v>
      </c>
    </row>
    <row r="18" spans="1:16" s="20" customFormat="1" ht="13.5" thickBot="1">
      <c r="A18" s="76" t="s">
        <v>127</v>
      </c>
      <c r="B18" s="77"/>
      <c r="C18" s="33">
        <f>SUM(C6:C17)</f>
        <v>2939928.12</v>
      </c>
      <c r="D18" s="58">
        <f>SUM(D6:D17)</f>
        <v>2482600</v>
      </c>
      <c r="E18" s="59">
        <f>SUM(E6:E17)</f>
        <v>457328.12</v>
      </c>
      <c r="F18" s="21">
        <f t="shared" si="0"/>
        <v>2482600</v>
      </c>
      <c r="G18" s="21">
        <f>SUM(G6:G17)</f>
        <v>457328.12</v>
      </c>
      <c r="H18" s="21"/>
      <c r="I18" s="21"/>
      <c r="J18" s="21"/>
      <c r="K18" s="21"/>
      <c r="L18" s="21"/>
      <c r="M18" s="56">
        <f>SUM(M6:M17)</f>
        <v>2939928.12</v>
      </c>
      <c r="N18" s="56">
        <f>SUM(N6:N17)</f>
        <v>2939928.12</v>
      </c>
      <c r="O18" s="21"/>
      <c r="P18" s="21"/>
    </row>
    <row r="20" spans="1:15" ht="12.75">
      <c r="A20" s="69" t="s">
        <v>17</v>
      </c>
      <c r="B20" s="66"/>
      <c r="C20" s="66"/>
      <c r="N20" s="57"/>
      <c r="O20" s="57"/>
    </row>
    <row r="21" spans="1:14" ht="12.75">
      <c r="A21" s="69" t="s">
        <v>18</v>
      </c>
      <c r="B21" s="66"/>
      <c r="C21" s="66"/>
      <c r="N21" s="57"/>
    </row>
    <row r="22" ht="12.75">
      <c r="A22" s="4"/>
    </row>
    <row r="23" spans="1:9" ht="12.75">
      <c r="A23" s="67" t="s">
        <v>219</v>
      </c>
      <c r="B23" s="67"/>
      <c r="C23" s="67"/>
      <c r="D23" s="67"/>
      <c r="I23" t="s">
        <v>30</v>
      </c>
    </row>
    <row r="24" spans="1:10" ht="12.75">
      <c r="A24" s="54" t="s">
        <v>221</v>
      </c>
      <c r="B24" s="86" t="s">
        <v>295</v>
      </c>
      <c r="C24" s="86"/>
      <c r="H24" s="66" t="s">
        <v>21</v>
      </c>
      <c r="I24" s="66"/>
      <c r="J24" s="66"/>
    </row>
    <row r="25" spans="1:10" ht="12.75">
      <c r="A25" s="84" t="s">
        <v>220</v>
      </c>
      <c r="B25" s="84"/>
      <c r="C25" s="84"/>
      <c r="D25" s="6"/>
      <c r="H25" s="66" t="s">
        <v>31</v>
      </c>
      <c r="I25" s="66"/>
      <c r="J25" s="66"/>
    </row>
    <row r="26" spans="1:10" ht="12.75">
      <c r="A26" s="7" t="s">
        <v>297</v>
      </c>
      <c r="B26" s="6"/>
      <c r="C26" s="55"/>
      <c r="D26" s="89"/>
      <c r="H26" s="66" t="s">
        <v>32</v>
      </c>
      <c r="I26" s="66"/>
      <c r="J26" s="66"/>
    </row>
    <row r="27" spans="1:10" ht="12.75">
      <c r="A27" s="29" t="s">
        <v>128</v>
      </c>
      <c r="B27" s="85" t="s">
        <v>220</v>
      </c>
      <c r="C27" s="85"/>
      <c r="D27" s="85"/>
      <c r="H27" s="65" t="s">
        <v>20</v>
      </c>
      <c r="I27" s="65"/>
      <c r="J27" s="65"/>
    </row>
    <row r="28" spans="1:10" ht="12.75">
      <c r="A28" s="87" t="s">
        <v>296</v>
      </c>
      <c r="B28" s="88"/>
      <c r="C28" s="88"/>
      <c r="H28" s="65" t="s">
        <v>33</v>
      </c>
      <c r="I28" s="65"/>
      <c r="J28" s="65"/>
    </row>
    <row r="29" spans="1:8" ht="12.75">
      <c r="A29" s="67" t="s">
        <v>29</v>
      </c>
      <c r="B29" s="66"/>
      <c r="C29" s="66"/>
      <c r="H29" t="s">
        <v>22</v>
      </c>
    </row>
    <row r="30" ht="12.75">
      <c r="A30" s="5"/>
    </row>
    <row r="31" spans="1:2" ht="12.75">
      <c r="A31" s="7" t="s">
        <v>23</v>
      </c>
      <c r="B31" s="55" t="s">
        <v>222</v>
      </c>
    </row>
    <row r="32" ht="12.75">
      <c r="A32" s="5" t="s">
        <v>293</v>
      </c>
    </row>
  </sheetData>
  <sheetProtection/>
  <mergeCells count="48">
    <mergeCell ref="L1:P1"/>
    <mergeCell ref="B24:C24"/>
    <mergeCell ref="A28:C28"/>
    <mergeCell ref="H28:J28"/>
    <mergeCell ref="A29:C29"/>
    <mergeCell ref="A23:D23"/>
    <mergeCell ref="H24:J24"/>
    <mergeCell ref="A25:C25"/>
    <mergeCell ref="H25:J25"/>
    <mergeCell ref="H26:J26"/>
    <mergeCell ref="B27:D27"/>
    <mergeCell ref="H27:J27"/>
    <mergeCell ref="A20:C20"/>
    <mergeCell ref="A21:C21"/>
    <mergeCell ref="G6:G7"/>
    <mergeCell ref="H6:H7"/>
    <mergeCell ref="C6:C7"/>
    <mergeCell ref="D6:D7"/>
    <mergeCell ref="E6:E7"/>
    <mergeCell ref="F6:F7"/>
    <mergeCell ref="N6:N7"/>
    <mergeCell ref="O6:O7"/>
    <mergeCell ref="P6:P7"/>
    <mergeCell ref="A18:B18"/>
    <mergeCell ref="I6:I7"/>
    <mergeCell ref="J6:J7"/>
    <mergeCell ref="L6:L7"/>
    <mergeCell ref="M6:M7"/>
    <mergeCell ref="A6:A7"/>
    <mergeCell ref="B6:B7"/>
    <mergeCell ref="I3:I5"/>
    <mergeCell ref="J3:P3"/>
    <mergeCell ref="J4:J5"/>
    <mergeCell ref="K4:K5"/>
    <mergeCell ref="L4:L5"/>
    <mergeCell ref="M4:M5"/>
    <mergeCell ref="N4:N5"/>
    <mergeCell ref="O4:O5"/>
    <mergeCell ref="P4:P5"/>
    <mergeCell ref="A2:P2"/>
    <mergeCell ref="A3:A5"/>
    <mergeCell ref="B3:B4"/>
    <mergeCell ref="C3:C4"/>
    <mergeCell ref="D3:D5"/>
    <mergeCell ref="E3:E5"/>
    <mergeCell ref="F3:F5"/>
    <mergeCell ref="G3:G5"/>
    <mergeCell ref="H3:H5"/>
  </mergeCells>
  <printOptions/>
  <pageMargins left="0.75" right="0.75" top="1" bottom="1" header="0.5" footer="0.5"/>
  <pageSetup fitToHeight="4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Павловна</dc:creator>
  <cp:keywords/>
  <dc:description/>
  <cp:lastModifiedBy>Пользователь</cp:lastModifiedBy>
  <cp:lastPrinted>2017-12-19T05:29:06Z</cp:lastPrinted>
  <dcterms:created xsi:type="dcterms:W3CDTF">2016-07-04T12:20:24Z</dcterms:created>
  <dcterms:modified xsi:type="dcterms:W3CDTF">2017-12-19T05:31:55Z</dcterms:modified>
  <cp:category/>
  <cp:version/>
  <cp:contentType/>
  <cp:contentStatus/>
</cp:coreProperties>
</file>