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6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<sst xmlns="http://schemas.openxmlformats.org/spreadsheetml/2006/main" count="120" uniqueCount="79">
  <si>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</si>
  <si>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</si>
  <si>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</si>
  <si>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</si>
  <si>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</si>
  <si>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</si>
  <si>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</si>
  <si>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</si>
  <si>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</si>
  <si>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</si>
  <si>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</si>
  <si>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</si>
  <si>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</si>
  <si>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</si>
  <si>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</si>
  <si>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</si>
  <si>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</si>
  <si>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</si>
  <si>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</si>
  <si>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 xml:space="preserve">2.Организация культурно-досуговых мероприятий 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</si>
  <si>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</si>
  <si>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</si>
  <si>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</si>
  <si>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>Организация спортивных мероприятий</t>
  </si>
  <si>
    <t>Приобретение и установка емкости искусственного пож.водоема в д.Наволок, ликвидация последствий ЧС,приобретение материалов для ГО,ЧС и ПБ</t>
  </si>
  <si>
    <t>о уровне финансирования  муниципальных программ Горского сельского поселения</t>
  </si>
  <si>
    <t xml:space="preserve">1.Обеспечение выполнения деятельности муниципального учреждения
</t>
  </si>
  <si>
    <t xml:space="preserve">3.Обеспечение выполнения деятельности муниципального учреждения
</t>
  </si>
  <si>
    <t xml:space="preserve">1.Обеспечение выполнения деятельности муниципального учреждения
</t>
  </si>
  <si>
    <r>
      <t xml:space="preserve">Мероприятие 1. </t>
    </r>
    <r>
      <rPr>
        <b/>
        <sz val="8"/>
        <rFont val="Times New Roman"/>
        <family val="1"/>
      </rPr>
      <t xml:space="preserve">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  </r>
  </si>
  <si>
    <r>
      <t xml:space="preserve">Мероприятие 2. </t>
    </r>
    <r>
      <rPr>
        <b/>
        <sz val="8"/>
        <rFont val="Times New Roman"/>
        <family val="1"/>
      </rPr>
      <t>Организация библиотечного обслуживания населения, комплектование и обеспечение сохранности библиотечных фондов библиотек поселения</t>
    </r>
  </si>
  <si>
    <t>Мероприятие № 1 Поддержка коммунального хозяйства</t>
  </si>
  <si>
    <t>0</t>
  </si>
  <si>
    <t>Текущее содержание автомобильных дорог</t>
  </si>
  <si>
    <t>Уличное освещение</t>
  </si>
  <si>
    <t>Мероприятие 1. Развитие и поддержка инициативы жителей населенных пунктов в решении вопросов местного значения</t>
  </si>
  <si>
    <t>Денежное вознаграждение старост сельских нас.пунктов</t>
  </si>
  <si>
    <t>Итого по Горскому сельскому поселению</t>
  </si>
  <si>
    <t>Приобретение оборудования для коммунального хозяйства</t>
  </si>
  <si>
    <t>Экспертиза сметной документации</t>
  </si>
  <si>
    <t>Ремонт дороги в д.Залющик</t>
  </si>
  <si>
    <t xml:space="preserve"> за 2016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</si>
  <si>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2016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</si>
  <si>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2016 год</t>
    </r>
  </si>
  <si>
    <t>2. Доведения средней заработной платы работников учреждений культуры до «дорожной карты»</t>
  </si>
  <si>
    <t xml:space="preserve">4. Доведение средней заработной платы работников учреждений культуры до «дорожной карты» в размере </t>
  </si>
  <si>
    <t xml:space="preserve">1. Программа "Развитие сферы культуры и спорта в Горском сельском поселении" 
</t>
  </si>
  <si>
    <t>2. Программа: «Собеспечение устойчивого функционирования и развития коммунальной и инженерной инфраструктуры в Горском сельском поселении».</t>
  </si>
  <si>
    <t>3. Программа: ««Развитие сети автомобильных дорог местного значения в Горском сельском поселении"</t>
  </si>
  <si>
    <t>4. Программа " Создание условий для эффективного выполнения органами местного самоуправления своих полномочий на территории Горского сельского поселения "</t>
  </si>
  <si>
    <t>Поддержание существующей сети дорог местного значения Горского сельского поселения</t>
  </si>
  <si>
    <t>Ремонт участка дороги по улице Знаменская от д. № 1 до д. № 9 в д. Новое село
L 323 м
S 1292 м 2</t>
  </si>
  <si>
    <t>Ремонт дороги по улице Озерная в д. Валдость Горского сельского поселения 
L 788 м
S 13152 м 2</t>
  </si>
  <si>
    <t>Организация уличного освещения</t>
  </si>
  <si>
    <t>Капитальный ремонт участка тепловых сетей от УТ-4 до ж/д № 17,18</t>
  </si>
  <si>
    <t>Капитальный ремонт участка тепловых сетей от УТ-3 до детского сада</t>
  </si>
  <si>
    <t>Замена котла мощностью 1 МВТ с ручной загрузкой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</si>
  <si>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</si>
  <si>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</si>
  <si>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</si>
  <si>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</si>
  <si>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</si>
  <si>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</si>
  <si>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Обустройство пожарного водоема в д. Новое Село</t>
  </si>
  <si>
    <t>132.6</t>
  </si>
  <si>
    <t>30</t>
  </si>
  <si>
    <t>2852.6</t>
  </si>
  <si>
    <t>166.9</t>
  </si>
  <si>
    <t>5</t>
  </si>
  <si>
    <t>Мероприятия по борьбе с борщевиком</t>
  </si>
  <si>
    <t>Ремонт дорог местного значения в д. Островок. Пяхта и в д. Горка</t>
  </si>
  <si>
    <t>196.21</t>
  </si>
  <si>
    <t>21.83</t>
  </si>
  <si>
    <t>472.59</t>
  </si>
  <si>
    <t>52.59</t>
  </si>
  <si>
    <t>Ремонт участка дороги по улице Знаменская от д. № 1 до д. № 9 в д. Новое село</t>
  </si>
  <si>
    <t xml:space="preserve">Ремонт дороги по улице Озерная в д. Валдость Горского сельского поселения </t>
  </si>
  <si>
    <r>
      <t>Мероприятие 3</t>
    </r>
    <r>
      <rPr>
        <b/>
        <sz val="8"/>
        <rFont val="Times New Roman"/>
        <family val="1"/>
      </rPr>
      <t>. Развитие физический культуры и спорта</t>
    </r>
  </si>
  <si>
    <t>657.7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</si>
</sst>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0_р_."/>
    <numFmt numFmtId="200" formatCode="0.00000"/>
    <numFmt numFmtId="201" formatCode="_-* #,##0.0000_р_._-;\-* #,##0.0000_р_._-;_-* &quot;-&quot;??_р_._-;_-@_-"/>
  </numFmts>
  <fonts count="40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9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7" fontId="3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24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32" fillId="0" borderId="10" xfId="0" applyFont="1" applyBorder="1" applyAlignment="1">
      <alignment wrapText="1"/>
    </xf>
    <xf numFmtId="0" fontId="11" fillId="24" borderId="10" xfId="0" applyFont="1" applyFill="1" applyBorder="1" applyAlignment="1">
      <alignment horizontal="left" vertical="top" wrapText="1"/>
    </xf>
    <xf numFmtId="187" fontId="4" fillId="0" borderId="14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3" fillId="0" borderId="10" xfId="0" applyFont="1" applyBorder="1" applyAlignment="1">
      <alignment vertical="top" wrapText="1"/>
    </xf>
    <xf numFmtId="0" fontId="33" fillId="0" borderId="10" xfId="0" applyNumberFormat="1" applyFont="1" applyBorder="1" applyAlignment="1">
      <alignment vertical="top"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wrapText="1"/>
    </xf>
    <xf numFmtId="0" fontId="33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36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3" fillId="24" borderId="10" xfId="0" applyFont="1" applyFill="1" applyBorder="1" applyAlignment="1">
      <alignment horizontal="left" vertical="top" wrapText="1"/>
    </xf>
    <xf numFmtId="188" fontId="5" fillId="0" borderId="10" xfId="59" applyNumberFormat="1" applyFont="1" applyBorder="1" applyAlignment="1">
      <alignment horizontal="center" vertical="center"/>
    </xf>
    <xf numFmtId="49" fontId="5" fillId="0" borderId="10" xfId="59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6" fontId="9" fillId="0" borderId="10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0" fontId="3" fillId="0" borderId="14" xfId="56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33" fillId="0" borderId="10" xfId="0" applyFont="1" applyBorder="1" applyAlignment="1">
      <alignment horizontal="left" vertical="top" wrapText="1"/>
    </xf>
    <xf numFmtId="0" fontId="39" fillId="24" borderId="10" xfId="0" applyFont="1" applyFill="1" applyBorder="1" applyAlignment="1">
      <alignment horizontal="left" vertical="top" wrapText="1"/>
    </xf>
    <xf numFmtId="197" fontId="3" fillId="0" borderId="10" xfId="56" applyNumberFormat="1" applyFont="1" applyFill="1" applyBorder="1" applyAlignment="1">
      <alignment horizontal="center" vertical="center"/>
    </xf>
    <xf numFmtId="197" fontId="3" fillId="24" borderId="10" xfId="0" applyNumberFormat="1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left" vertical="top" wrapText="1"/>
    </xf>
    <xf numFmtId="49" fontId="4" fillId="0" borderId="14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2" fontId="3" fillId="0" borderId="14" xfId="56" applyNumberFormat="1" applyFont="1" applyFill="1" applyBorder="1" applyAlignment="1">
      <alignment horizontal="center" vertical="center"/>
    </xf>
    <xf numFmtId="0" fontId="34" fillId="0" borderId="0" xfId="0" applyFont="1" applyAlignment="1">
      <alignment wrapText="1"/>
    </xf>
    <xf numFmtId="186" fontId="5" fillId="0" borderId="14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49" fontId="4" fillId="0" borderId="15" xfId="56" applyNumberFormat="1" applyFont="1" applyFill="1" applyBorder="1" applyAlignment="1">
      <alignment horizontal="center" vertical="center"/>
    </xf>
    <xf numFmtId="49" fontId="4" fillId="0" borderId="14" xfId="56" applyNumberFormat="1" applyFont="1" applyFill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 wrapText="1"/>
    </xf>
    <xf numFmtId="186" fontId="5" fillId="0" borderId="14" xfId="0" applyNumberFormat="1" applyFont="1" applyBorder="1" applyAlignment="1">
      <alignment horizontal="center" vertical="center" wrapText="1"/>
    </xf>
    <xf numFmtId="186" fontId="5" fillId="0" borderId="15" xfId="0" applyNumberFormat="1" applyFont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2" fontId="4" fillId="0" borderId="15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198" fontId="3" fillId="24" borderId="15" xfId="0" applyNumberFormat="1" applyFont="1" applyFill="1" applyBorder="1" applyAlignment="1">
      <alignment horizontal="center" vertical="center"/>
    </xf>
    <xf numFmtId="198" fontId="3" fillId="24" borderId="14" xfId="0" applyNumberFormat="1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left" vertical="top" wrapText="1"/>
    </xf>
    <xf numFmtId="0" fontId="11" fillId="24" borderId="17" xfId="0" applyFont="1" applyFill="1" applyBorder="1" applyAlignment="1">
      <alignment horizontal="left" vertical="top" wrapText="1"/>
    </xf>
    <xf numFmtId="0" fontId="11" fillId="24" borderId="18" xfId="0" applyFont="1" applyFill="1" applyBorder="1" applyAlignment="1">
      <alignment horizontal="left" vertical="top" wrapText="1"/>
    </xf>
    <xf numFmtId="0" fontId="11" fillId="24" borderId="16" xfId="0" applyFont="1" applyFill="1" applyBorder="1" applyAlignment="1">
      <alignment horizontal="center" vertical="top" wrapText="1"/>
    </xf>
    <xf numFmtId="0" fontId="11" fillId="24" borderId="17" xfId="0" applyFont="1" applyFill="1" applyBorder="1" applyAlignment="1">
      <alignment horizontal="center" vertical="top" wrapText="1"/>
    </xf>
    <xf numFmtId="0" fontId="11" fillId="24" borderId="1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wrapText="1"/>
    </xf>
    <xf numFmtId="198" fontId="3" fillId="0" borderId="15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1" fillId="24" borderId="10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0" fontId="33" fillId="0" borderId="15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SheetLayoutView="100" zoomScalePageLayoutView="0" workbookViewId="0" topLeftCell="A31">
      <selection activeCell="J44" sqref="J44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.75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6.5" thickBot="1">
      <c r="A4" s="123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5">
      <c r="A5" s="101" t="s">
        <v>8</v>
      </c>
      <c r="B5" s="113" t="s">
        <v>9</v>
      </c>
      <c r="C5" s="114"/>
      <c r="D5" s="114"/>
      <c r="E5" s="114"/>
      <c r="F5" s="115"/>
      <c r="G5" s="113" t="s">
        <v>9</v>
      </c>
      <c r="H5" s="116"/>
      <c r="I5" s="116"/>
      <c r="J5" s="116"/>
      <c r="K5" s="117"/>
      <c r="L5" s="104" t="s">
        <v>10</v>
      </c>
    </row>
    <row r="6" spans="1:12" ht="16.5" thickBot="1">
      <c r="A6" s="102"/>
      <c r="B6" s="108" t="s">
        <v>42</v>
      </c>
      <c r="C6" s="109"/>
      <c r="D6" s="109"/>
      <c r="E6" s="109"/>
      <c r="F6" s="110"/>
      <c r="G6" s="108" t="s">
        <v>43</v>
      </c>
      <c r="H6" s="111"/>
      <c r="I6" s="111"/>
      <c r="J6" s="111"/>
      <c r="K6" s="112"/>
      <c r="L6" s="105"/>
    </row>
    <row r="7" spans="1:12" ht="16.5" thickBot="1">
      <c r="A7" s="102"/>
      <c r="B7" s="12" t="s">
        <v>11</v>
      </c>
      <c r="C7" s="118" t="s">
        <v>12</v>
      </c>
      <c r="D7" s="119"/>
      <c r="E7" s="119"/>
      <c r="F7" s="120"/>
      <c r="G7" s="12" t="s">
        <v>11</v>
      </c>
      <c r="H7" s="118" t="s">
        <v>12</v>
      </c>
      <c r="I7" s="119"/>
      <c r="J7" s="119"/>
      <c r="K7" s="120"/>
      <c r="L7" s="106"/>
    </row>
    <row r="8" spans="1:12" ht="24.75" thickBot="1">
      <c r="A8" s="103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07"/>
    </row>
    <row r="9" spans="1:12" ht="15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20">
        <v>12</v>
      </c>
    </row>
    <row r="10" spans="1:12" ht="18.75" customHeight="1">
      <c r="A10" s="89" t="s">
        <v>46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1"/>
    </row>
    <row r="11" spans="1:12" ht="87" customHeight="1">
      <c r="A11" s="41" t="s">
        <v>29</v>
      </c>
      <c r="B11" s="29">
        <f>B12+B13</f>
        <v>3957.9</v>
      </c>
      <c r="C11" s="29">
        <f>C12+C13</f>
        <v>0</v>
      </c>
      <c r="D11" s="29">
        <f>D12+D13</f>
        <v>84.4</v>
      </c>
      <c r="E11" s="29">
        <f>E12+E13</f>
        <v>3873.5</v>
      </c>
      <c r="F11" s="30">
        <v>0</v>
      </c>
      <c r="G11" s="29">
        <f>G12+G13</f>
        <v>3938.2000000000003</v>
      </c>
      <c r="H11" s="29">
        <f>H12+H13</f>
        <v>0</v>
      </c>
      <c r="I11" s="29">
        <f>I12+I13</f>
        <v>84.4</v>
      </c>
      <c r="J11" s="29">
        <f>J12+J13</f>
        <v>3853.8</v>
      </c>
      <c r="K11" s="30">
        <v>0</v>
      </c>
      <c r="L11" s="33"/>
    </row>
    <row r="12" spans="1:12" ht="37.5" customHeight="1">
      <c r="A12" s="38" t="s">
        <v>28</v>
      </c>
      <c r="B12" s="31">
        <f>E12</f>
        <v>3596</v>
      </c>
      <c r="C12" s="31">
        <v>0</v>
      </c>
      <c r="D12" s="31">
        <v>0</v>
      </c>
      <c r="E12" s="31">
        <v>3596</v>
      </c>
      <c r="F12" s="31">
        <v>0</v>
      </c>
      <c r="G12" s="31">
        <f>J12</f>
        <v>3576.3</v>
      </c>
      <c r="H12" s="31">
        <v>0</v>
      </c>
      <c r="I12" s="31">
        <f>D12</f>
        <v>0</v>
      </c>
      <c r="J12" s="31">
        <v>3576.3</v>
      </c>
      <c r="K12" s="32">
        <v>0</v>
      </c>
      <c r="L12" s="40" t="s">
        <v>21</v>
      </c>
    </row>
    <row r="13" spans="1:12" ht="33.75" customHeight="1">
      <c r="A13" s="38" t="s">
        <v>44</v>
      </c>
      <c r="B13" s="31">
        <f>D13+E13</f>
        <v>361.9</v>
      </c>
      <c r="C13" s="32">
        <v>0</v>
      </c>
      <c r="D13" s="32">
        <v>84.4</v>
      </c>
      <c r="E13" s="31">
        <v>277.5</v>
      </c>
      <c r="F13" s="32">
        <v>0</v>
      </c>
      <c r="G13" s="31">
        <f>B13</f>
        <v>361.9</v>
      </c>
      <c r="H13" s="32">
        <v>0</v>
      </c>
      <c r="I13" s="32">
        <f>D13</f>
        <v>84.4</v>
      </c>
      <c r="J13" s="31">
        <f>E13</f>
        <v>277.5</v>
      </c>
      <c r="K13" s="32">
        <v>0</v>
      </c>
      <c r="L13" s="39" t="s">
        <v>20</v>
      </c>
    </row>
    <row r="14" spans="1:12" ht="69.75" customHeight="1">
      <c r="A14" s="42" t="s">
        <v>30</v>
      </c>
      <c r="B14" s="29">
        <f>B15+B16</f>
        <v>347.20000000000005</v>
      </c>
      <c r="C14" s="29">
        <f>C15+C16</f>
        <v>0</v>
      </c>
      <c r="D14" s="29">
        <f>D15+D16</f>
        <v>21.1</v>
      </c>
      <c r="E14" s="29">
        <f>E15+E16</f>
        <v>326.1</v>
      </c>
      <c r="F14" s="30">
        <v>0</v>
      </c>
      <c r="G14" s="29">
        <f>G15+G16</f>
        <v>347.20000000000005</v>
      </c>
      <c r="H14" s="29">
        <f>H15+H16</f>
        <v>0</v>
      </c>
      <c r="I14" s="29">
        <f>I15+I16</f>
        <v>21.1</v>
      </c>
      <c r="J14" s="29">
        <f>J15+J16</f>
        <v>326.1</v>
      </c>
      <c r="K14" s="30">
        <v>0</v>
      </c>
      <c r="L14" s="39"/>
    </row>
    <row r="15" spans="1:12" ht="33" customHeight="1">
      <c r="A15" s="39" t="s">
        <v>27</v>
      </c>
      <c r="B15" s="31">
        <f>E15</f>
        <v>279.1</v>
      </c>
      <c r="C15" s="31">
        <v>0</v>
      </c>
      <c r="D15" s="31">
        <v>0</v>
      </c>
      <c r="E15" s="31">
        <v>279.1</v>
      </c>
      <c r="F15" s="31">
        <v>0</v>
      </c>
      <c r="G15" s="31">
        <f>B15</f>
        <v>279.1</v>
      </c>
      <c r="H15" s="31">
        <v>0</v>
      </c>
      <c r="I15" s="31">
        <v>0</v>
      </c>
      <c r="J15" s="31">
        <f>E15</f>
        <v>279.1</v>
      </c>
      <c r="K15" s="32">
        <v>0</v>
      </c>
      <c r="L15" s="40" t="s">
        <v>21</v>
      </c>
    </row>
    <row r="16" spans="1:12" ht="36.75" customHeight="1">
      <c r="A16" s="39" t="s">
        <v>45</v>
      </c>
      <c r="B16" s="31">
        <f>D16+E16</f>
        <v>68.1</v>
      </c>
      <c r="C16" s="32">
        <v>0</v>
      </c>
      <c r="D16" s="32">
        <v>21.1</v>
      </c>
      <c r="E16" s="31">
        <v>47</v>
      </c>
      <c r="F16" s="32">
        <v>0</v>
      </c>
      <c r="G16" s="31">
        <f>B16</f>
        <v>68.1</v>
      </c>
      <c r="H16" s="32">
        <v>0</v>
      </c>
      <c r="I16" s="32">
        <f>D16</f>
        <v>21.1</v>
      </c>
      <c r="J16" s="31">
        <f>E16</f>
        <v>47</v>
      </c>
      <c r="K16" s="32">
        <v>0</v>
      </c>
      <c r="L16" s="39" t="s">
        <v>20</v>
      </c>
    </row>
    <row r="17" spans="1:12" ht="45" customHeight="1">
      <c r="A17" s="124" t="s">
        <v>77</v>
      </c>
      <c r="B17" s="87">
        <f>B19+B20</f>
        <v>623.3</v>
      </c>
      <c r="C17" s="87">
        <f>C19+C20</f>
        <v>0</v>
      </c>
      <c r="D17" s="87">
        <f>D19+D20</f>
        <v>0</v>
      </c>
      <c r="E17" s="87">
        <f>E19+E20</f>
        <v>623.3</v>
      </c>
      <c r="F17" s="99">
        <v>0</v>
      </c>
      <c r="G17" s="87">
        <f>J17</f>
        <v>622.2</v>
      </c>
      <c r="H17" s="87">
        <f>H19+H20</f>
        <v>0</v>
      </c>
      <c r="I17" s="87">
        <f>I19+I20</f>
        <v>0</v>
      </c>
      <c r="J17" s="87">
        <f>J19+J20</f>
        <v>622.2</v>
      </c>
      <c r="K17" s="87">
        <f>K19+K20</f>
        <v>0</v>
      </c>
      <c r="L17" s="126"/>
    </row>
    <row r="18" spans="1:12" ht="3.75" customHeight="1" hidden="1">
      <c r="A18" s="125"/>
      <c r="B18" s="88"/>
      <c r="C18" s="88"/>
      <c r="D18" s="88"/>
      <c r="E18" s="88"/>
      <c r="F18" s="100"/>
      <c r="G18" s="88"/>
      <c r="H18" s="88"/>
      <c r="I18" s="88"/>
      <c r="J18" s="88"/>
      <c r="K18" s="88"/>
      <c r="L18" s="127"/>
    </row>
    <row r="19" spans="1:12" ht="24" customHeight="1">
      <c r="A19" s="39" t="s">
        <v>26</v>
      </c>
      <c r="B19" s="31">
        <f>E19</f>
        <v>570.8</v>
      </c>
      <c r="C19" s="31">
        <v>0</v>
      </c>
      <c r="D19" s="31">
        <v>0</v>
      </c>
      <c r="E19" s="31">
        <v>570.8</v>
      </c>
      <c r="F19" s="31">
        <v>0</v>
      </c>
      <c r="G19" s="31">
        <f>J19</f>
        <v>569.7</v>
      </c>
      <c r="H19" s="31">
        <v>0</v>
      </c>
      <c r="I19" s="31">
        <v>0</v>
      </c>
      <c r="J19" s="31">
        <v>569.7</v>
      </c>
      <c r="K19" s="30">
        <v>0</v>
      </c>
      <c r="L19" s="39" t="s">
        <v>22</v>
      </c>
    </row>
    <row r="20" spans="1:12" ht="24.75" customHeight="1">
      <c r="A20" s="39" t="s">
        <v>19</v>
      </c>
      <c r="B20" s="31">
        <v>52.5</v>
      </c>
      <c r="C20" s="32">
        <v>0</v>
      </c>
      <c r="D20" s="32">
        <v>0</v>
      </c>
      <c r="E20" s="31">
        <f>B20</f>
        <v>52.5</v>
      </c>
      <c r="F20" s="32">
        <v>0</v>
      </c>
      <c r="G20" s="31">
        <v>52.5</v>
      </c>
      <c r="H20" s="32">
        <v>0</v>
      </c>
      <c r="I20" s="32">
        <v>0</v>
      </c>
      <c r="J20" s="31">
        <f>G20</f>
        <v>52.5</v>
      </c>
      <c r="K20" s="30">
        <v>0</v>
      </c>
      <c r="L20" s="16" t="s">
        <v>23</v>
      </c>
    </row>
    <row r="21" spans="1:12" ht="27.75" customHeight="1">
      <c r="A21" s="28" t="s">
        <v>2</v>
      </c>
      <c r="B21" s="29">
        <f>B11+B14+B17</f>
        <v>4928.400000000001</v>
      </c>
      <c r="C21" s="29">
        <f aca="true" t="shared" si="0" ref="C21:K21">C11+C14+C17</f>
        <v>0</v>
      </c>
      <c r="D21" s="29">
        <f>D11+D14+D17</f>
        <v>105.5</v>
      </c>
      <c r="E21" s="29">
        <f>E11+E14+E17</f>
        <v>4822.900000000001</v>
      </c>
      <c r="F21" s="29">
        <f t="shared" si="0"/>
        <v>0</v>
      </c>
      <c r="G21" s="29">
        <f t="shared" si="0"/>
        <v>4907.6</v>
      </c>
      <c r="H21" s="29">
        <f t="shared" si="0"/>
        <v>0</v>
      </c>
      <c r="I21" s="29">
        <f t="shared" si="0"/>
        <v>105.5</v>
      </c>
      <c r="J21" s="29">
        <f t="shared" si="0"/>
        <v>4802.1</v>
      </c>
      <c r="K21" s="29">
        <f t="shared" si="0"/>
        <v>0</v>
      </c>
      <c r="L21" s="39"/>
    </row>
    <row r="22" spans="1:12" ht="16.5" customHeight="1">
      <c r="A22" s="21" t="s">
        <v>18</v>
      </c>
      <c r="B22" s="3"/>
      <c r="C22" s="3"/>
      <c r="D22" s="3"/>
      <c r="E22" s="3"/>
      <c r="F22" s="3"/>
      <c r="G22" s="5">
        <f>G21/B21</f>
        <v>0.9957795633471309</v>
      </c>
      <c r="H22" s="5"/>
      <c r="I22" s="5"/>
      <c r="J22" s="5"/>
      <c r="K22" s="5"/>
      <c r="L22" s="22"/>
    </row>
    <row r="23" spans="1:12" ht="31.5" customHeight="1">
      <c r="A23" s="121" t="s">
        <v>47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31.5" customHeight="1">
      <c r="A24" s="46" t="s">
        <v>31</v>
      </c>
      <c r="B24" s="47">
        <f>B25+B26+B27+B28+B29</f>
        <v>3442.6000000000004</v>
      </c>
      <c r="C24" s="47">
        <v>0</v>
      </c>
      <c r="D24" s="47">
        <f>D25+D26+D27+D28</f>
        <v>3162.2</v>
      </c>
      <c r="E24" s="47">
        <v>0</v>
      </c>
      <c r="F24" s="47">
        <v>0</v>
      </c>
      <c r="G24" s="47">
        <f>H24+I24+J24+K24</f>
        <v>3004.7</v>
      </c>
      <c r="H24" s="47">
        <v>0</v>
      </c>
      <c r="I24" s="48">
        <f>I25+I26+I27+I28+I29</f>
        <v>2740.8999999999996</v>
      </c>
      <c r="J24" s="48">
        <f>J25+J26+J27+J28+J29</f>
        <v>263.8</v>
      </c>
      <c r="K24" s="48">
        <f>K25+K26+K27+K28+K29</f>
        <v>0</v>
      </c>
      <c r="L24" s="61"/>
    </row>
    <row r="25" spans="1:12" ht="34.5" customHeight="1">
      <c r="A25" s="43" t="s">
        <v>54</v>
      </c>
      <c r="B25" s="44">
        <f>E25+F25+D25</f>
        <v>486.40000000000003</v>
      </c>
      <c r="C25" s="44">
        <v>0</v>
      </c>
      <c r="D25" s="44">
        <v>462.1</v>
      </c>
      <c r="E25" s="44">
        <v>24.3</v>
      </c>
      <c r="F25" s="44">
        <v>0</v>
      </c>
      <c r="G25" s="44">
        <f aca="true" t="shared" si="1" ref="G25:G30">H25+I25+J25+K25</f>
        <v>481.8</v>
      </c>
      <c r="H25" s="44">
        <v>0</v>
      </c>
      <c r="I25" s="45">
        <v>457.5</v>
      </c>
      <c r="J25" s="44">
        <v>24.3</v>
      </c>
      <c r="K25" s="44">
        <v>0</v>
      </c>
      <c r="L25" s="50" t="s">
        <v>54</v>
      </c>
    </row>
    <row r="26" spans="1:12" ht="38.25" customHeight="1">
      <c r="A26" s="43" t="s">
        <v>55</v>
      </c>
      <c r="B26" s="44">
        <f>E26+F26+D26</f>
        <v>1136.7</v>
      </c>
      <c r="C26" s="44">
        <v>0</v>
      </c>
      <c r="D26" s="44">
        <v>1080.4</v>
      </c>
      <c r="E26" s="44">
        <v>56.3</v>
      </c>
      <c r="F26" s="44">
        <v>0</v>
      </c>
      <c r="G26" s="44">
        <f t="shared" si="1"/>
        <v>1125.8999999999999</v>
      </c>
      <c r="H26" s="44">
        <v>0</v>
      </c>
      <c r="I26" s="45">
        <v>1069.6</v>
      </c>
      <c r="J26" s="44">
        <v>56.3</v>
      </c>
      <c r="K26" s="44">
        <v>0</v>
      </c>
      <c r="L26" s="50" t="s">
        <v>55</v>
      </c>
    </row>
    <row r="27" spans="1:12" ht="30" customHeight="1">
      <c r="A27" s="38" t="s">
        <v>56</v>
      </c>
      <c r="B27" s="44">
        <f>E27+F27+D27</f>
        <v>1700.2</v>
      </c>
      <c r="C27" s="44">
        <v>0</v>
      </c>
      <c r="D27" s="44">
        <v>1619.7</v>
      </c>
      <c r="E27" s="44">
        <v>80.5</v>
      </c>
      <c r="F27" s="44">
        <v>0</v>
      </c>
      <c r="G27" s="44">
        <f t="shared" si="1"/>
        <v>1277.7</v>
      </c>
      <c r="H27" s="44">
        <v>0</v>
      </c>
      <c r="I27" s="45">
        <v>1213.8</v>
      </c>
      <c r="J27" s="44">
        <v>63.9</v>
      </c>
      <c r="K27" s="44">
        <v>0</v>
      </c>
      <c r="L27" s="70" t="s">
        <v>56</v>
      </c>
    </row>
    <row r="28" spans="1:12" ht="18" customHeight="1">
      <c r="A28" s="38" t="s">
        <v>39</v>
      </c>
      <c r="B28" s="44">
        <f>E28+F28+D28</f>
        <v>48</v>
      </c>
      <c r="C28" s="44">
        <v>0</v>
      </c>
      <c r="D28" s="44">
        <v>0</v>
      </c>
      <c r="E28" s="44">
        <v>48</v>
      </c>
      <c r="F28" s="44">
        <v>0</v>
      </c>
      <c r="G28" s="44">
        <f t="shared" si="1"/>
        <v>48</v>
      </c>
      <c r="H28" s="44">
        <v>0</v>
      </c>
      <c r="I28" s="45">
        <v>0</v>
      </c>
      <c r="J28" s="44">
        <v>48</v>
      </c>
      <c r="K28" s="44">
        <v>0</v>
      </c>
      <c r="L28" s="50" t="s">
        <v>39</v>
      </c>
    </row>
    <row r="29" spans="1:12" ht="28.5" customHeight="1">
      <c r="A29" s="38" t="s">
        <v>38</v>
      </c>
      <c r="B29" s="44">
        <f>E29+F29+D29</f>
        <v>71.3</v>
      </c>
      <c r="C29" s="44">
        <v>0</v>
      </c>
      <c r="D29" s="44">
        <v>0</v>
      </c>
      <c r="E29" s="44">
        <v>71.3</v>
      </c>
      <c r="F29" s="44">
        <v>0</v>
      </c>
      <c r="G29" s="44">
        <f t="shared" si="1"/>
        <v>71.3</v>
      </c>
      <c r="H29" s="44">
        <v>0</v>
      </c>
      <c r="I29" s="45">
        <v>0</v>
      </c>
      <c r="J29" s="44">
        <v>71.3</v>
      </c>
      <c r="K29" s="44">
        <v>0</v>
      </c>
      <c r="L29" s="50" t="s">
        <v>38</v>
      </c>
    </row>
    <row r="30" spans="1:12" ht="18.75" customHeight="1">
      <c r="A30" s="34" t="str">
        <f>A21</f>
        <v>Итого по программе </v>
      </c>
      <c r="B30" s="47">
        <f>B24</f>
        <v>3442.6000000000004</v>
      </c>
      <c r="C30" s="47">
        <f aca="true" t="shared" si="2" ref="C30:K30">C24</f>
        <v>0</v>
      </c>
      <c r="D30" s="47">
        <f t="shared" si="2"/>
        <v>3162.2</v>
      </c>
      <c r="E30" s="47">
        <f t="shared" si="2"/>
        <v>0</v>
      </c>
      <c r="F30" s="47">
        <f t="shared" si="2"/>
        <v>0</v>
      </c>
      <c r="G30" s="47">
        <f t="shared" si="1"/>
        <v>3004.7</v>
      </c>
      <c r="H30" s="47">
        <f t="shared" si="2"/>
        <v>0</v>
      </c>
      <c r="I30" s="47">
        <f t="shared" si="2"/>
        <v>2740.8999999999996</v>
      </c>
      <c r="J30" s="47">
        <f t="shared" si="2"/>
        <v>263.8</v>
      </c>
      <c r="K30" s="47">
        <f t="shared" si="2"/>
        <v>0</v>
      </c>
      <c r="L30" s="35"/>
    </row>
    <row r="31" spans="1:12" ht="27" customHeight="1">
      <c r="A31" s="49" t="str">
        <f>A22</f>
        <v>уровень финансирования, %</v>
      </c>
      <c r="B31" s="47"/>
      <c r="C31" s="47"/>
      <c r="D31" s="47"/>
      <c r="E31" s="47"/>
      <c r="F31" s="47"/>
      <c r="G31" s="63">
        <v>0.87</v>
      </c>
      <c r="H31" s="47"/>
      <c r="I31" s="47"/>
      <c r="J31" s="47"/>
      <c r="K31" s="47"/>
      <c r="L31" s="35"/>
    </row>
    <row r="32" spans="1:12" ht="23.25" customHeight="1">
      <c r="A32" s="92" t="s">
        <v>48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</row>
    <row r="33" spans="1:12" ht="43.5" customHeight="1">
      <c r="A33" s="43" t="s">
        <v>50</v>
      </c>
      <c r="B33" s="68">
        <v>439.95</v>
      </c>
      <c r="C33" s="17">
        <v>0</v>
      </c>
      <c r="D33" s="17">
        <v>0</v>
      </c>
      <c r="E33" s="68">
        <v>439.95</v>
      </c>
      <c r="F33" s="17">
        <v>0</v>
      </c>
      <c r="G33" s="68">
        <f>H336+I33+J33+K33</f>
        <v>373.2</v>
      </c>
      <c r="H33" s="17">
        <v>0</v>
      </c>
      <c r="I33" s="17">
        <v>0</v>
      </c>
      <c r="J33" s="68">
        <v>373.2</v>
      </c>
      <c r="K33" s="17">
        <v>0</v>
      </c>
      <c r="L33" s="53" t="s">
        <v>33</v>
      </c>
    </row>
    <row r="34" spans="1:12" ht="59.25" customHeight="1">
      <c r="A34" s="43" t="s">
        <v>51</v>
      </c>
      <c r="B34" s="51">
        <f>D34+E34</f>
        <v>218.04000000000002</v>
      </c>
      <c r="C34" s="52">
        <v>0</v>
      </c>
      <c r="D34" s="52" t="s">
        <v>71</v>
      </c>
      <c r="E34" s="51">
        <v>21.83</v>
      </c>
      <c r="F34" s="52">
        <v>0</v>
      </c>
      <c r="G34" s="68">
        <f>H337+I34+J34+K34</f>
        <v>218.04000000000002</v>
      </c>
      <c r="H34" s="52" t="s">
        <v>32</v>
      </c>
      <c r="I34" s="52" t="s">
        <v>71</v>
      </c>
      <c r="J34" s="52" t="s">
        <v>72</v>
      </c>
      <c r="K34" s="52" t="s">
        <v>32</v>
      </c>
      <c r="L34" s="54" t="s">
        <v>75</v>
      </c>
    </row>
    <row r="35" spans="1:12" ht="48" customHeight="1">
      <c r="A35" s="38" t="s">
        <v>52</v>
      </c>
      <c r="B35" s="51">
        <f>D35+E35</f>
        <v>525.18</v>
      </c>
      <c r="C35" s="52" t="s">
        <v>32</v>
      </c>
      <c r="D35" s="52" t="s">
        <v>73</v>
      </c>
      <c r="E35" s="51">
        <v>52.59</v>
      </c>
      <c r="F35" s="52" t="s">
        <v>32</v>
      </c>
      <c r="G35" s="68">
        <f>H338+I35+J35+K35</f>
        <v>525.18</v>
      </c>
      <c r="H35" s="52" t="s">
        <v>32</v>
      </c>
      <c r="I35" s="52" t="s">
        <v>73</v>
      </c>
      <c r="J35" s="52" t="s">
        <v>74</v>
      </c>
      <c r="K35" s="52" t="s">
        <v>32</v>
      </c>
      <c r="L35" s="54" t="s">
        <v>76</v>
      </c>
    </row>
    <row r="36" spans="1:12" ht="18" customHeight="1">
      <c r="A36" s="38" t="s">
        <v>53</v>
      </c>
      <c r="B36" s="51">
        <f>E36</f>
        <v>673</v>
      </c>
      <c r="C36" s="52" t="s">
        <v>32</v>
      </c>
      <c r="D36" s="52" t="s">
        <v>32</v>
      </c>
      <c r="E36" s="51">
        <v>673</v>
      </c>
      <c r="F36" s="52" t="s">
        <v>32</v>
      </c>
      <c r="G36" s="68">
        <f>H339+I36+J36+K36</f>
        <v>657.7</v>
      </c>
      <c r="H36" s="52" t="s">
        <v>32</v>
      </c>
      <c r="I36" s="52" t="s">
        <v>32</v>
      </c>
      <c r="J36" s="52" t="s">
        <v>78</v>
      </c>
      <c r="K36" s="52" t="s">
        <v>32</v>
      </c>
      <c r="L36" s="54" t="s">
        <v>53</v>
      </c>
    </row>
    <row r="37" spans="1:12" ht="20.25" customHeight="1">
      <c r="A37" s="24" t="s">
        <v>2</v>
      </c>
      <c r="B37" s="25">
        <f>B33+B34+B35+B36</f>
        <v>1856.17</v>
      </c>
      <c r="C37" s="25">
        <f aca="true" t="shared" si="3" ref="C37:K37">C33+C34+C35+C36</f>
        <v>0</v>
      </c>
      <c r="D37" s="25">
        <f t="shared" si="3"/>
        <v>668.8</v>
      </c>
      <c r="E37" s="25">
        <f t="shared" si="3"/>
        <v>1187.37</v>
      </c>
      <c r="F37" s="25">
        <f t="shared" si="3"/>
        <v>0</v>
      </c>
      <c r="G37" s="25">
        <f t="shared" si="3"/>
        <v>1774.1200000000001</v>
      </c>
      <c r="H37" s="25">
        <f t="shared" si="3"/>
        <v>0</v>
      </c>
      <c r="I37" s="25">
        <f t="shared" si="3"/>
        <v>668.8</v>
      </c>
      <c r="J37" s="25">
        <f t="shared" si="3"/>
        <v>1105.3200000000002</v>
      </c>
      <c r="K37" s="25">
        <f t="shared" si="3"/>
        <v>0</v>
      </c>
      <c r="L37" s="53"/>
    </row>
    <row r="38" spans="1:12" ht="31.5">
      <c r="A38" s="21" t="str">
        <f>A31</f>
        <v>уровень финансирования, %</v>
      </c>
      <c r="B38" s="3"/>
      <c r="C38" s="3"/>
      <c r="D38" s="3"/>
      <c r="E38" s="3"/>
      <c r="F38" s="3"/>
      <c r="G38" s="62">
        <f>G37/B37</f>
        <v>0.9557960747129843</v>
      </c>
      <c r="H38" s="5"/>
      <c r="I38" s="5"/>
      <c r="J38" s="5"/>
      <c r="K38" s="5"/>
      <c r="L38" s="22"/>
    </row>
    <row r="39" spans="1:12" ht="31.5" customHeight="1">
      <c r="A39" s="95" t="s">
        <v>49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2" ht="25.5" customHeight="1">
      <c r="A40" s="98" t="s">
        <v>35</v>
      </c>
      <c r="B40" s="80">
        <v>155.1</v>
      </c>
      <c r="C40" s="78">
        <v>0</v>
      </c>
      <c r="D40" s="80">
        <v>0</v>
      </c>
      <c r="E40" s="80">
        <f>B40</f>
        <v>155.1</v>
      </c>
      <c r="F40" s="78">
        <v>0</v>
      </c>
      <c r="G40" s="80">
        <v>155.1</v>
      </c>
      <c r="H40" s="78">
        <v>0</v>
      </c>
      <c r="I40" s="80">
        <v>0</v>
      </c>
      <c r="J40" s="80">
        <v>155.1</v>
      </c>
      <c r="K40" s="78">
        <v>0</v>
      </c>
      <c r="L40" s="74" t="s">
        <v>36</v>
      </c>
    </row>
    <row r="41" spans="1:12" ht="19.5" customHeight="1">
      <c r="A41" s="98"/>
      <c r="B41" s="71"/>
      <c r="C41" s="79"/>
      <c r="D41" s="71"/>
      <c r="E41" s="71"/>
      <c r="F41" s="79"/>
      <c r="G41" s="71"/>
      <c r="H41" s="79"/>
      <c r="I41" s="71"/>
      <c r="J41" s="71"/>
      <c r="K41" s="79"/>
      <c r="L41" s="75"/>
    </row>
    <row r="42" spans="1:12" ht="42.75" customHeight="1" hidden="1">
      <c r="A42" s="98"/>
      <c r="B42" s="1"/>
      <c r="C42" s="4"/>
      <c r="D42" s="1"/>
      <c r="E42" s="1"/>
      <c r="F42" s="4"/>
      <c r="G42" s="1"/>
      <c r="H42" s="4"/>
      <c r="I42" s="1"/>
      <c r="J42" s="1"/>
      <c r="K42" s="23"/>
      <c r="L42" s="60" t="s">
        <v>24</v>
      </c>
    </row>
    <row r="43" spans="1:12" ht="49.5" customHeight="1">
      <c r="A43" s="37" t="s">
        <v>57</v>
      </c>
      <c r="B43" s="1">
        <f>D43+E43</f>
        <v>125.3</v>
      </c>
      <c r="C43" s="4">
        <v>0</v>
      </c>
      <c r="D43" s="1">
        <v>100</v>
      </c>
      <c r="E43" s="1">
        <v>25.3</v>
      </c>
      <c r="F43" s="4">
        <v>0</v>
      </c>
      <c r="G43" s="1">
        <f>I43+J43</f>
        <v>125.3</v>
      </c>
      <c r="H43" s="4">
        <v>0</v>
      </c>
      <c r="I43" s="1">
        <v>100</v>
      </c>
      <c r="J43" s="1">
        <v>25.3</v>
      </c>
      <c r="K43" s="23">
        <v>0</v>
      </c>
      <c r="L43" s="60" t="s">
        <v>63</v>
      </c>
    </row>
    <row r="44" spans="1:12" ht="48" customHeight="1">
      <c r="A44" s="37" t="s">
        <v>58</v>
      </c>
      <c r="B44" s="1">
        <f>D44+E44</f>
        <v>0</v>
      </c>
      <c r="C44" s="4">
        <v>0</v>
      </c>
      <c r="D44" s="1">
        <v>0</v>
      </c>
      <c r="E44" s="1">
        <v>0</v>
      </c>
      <c r="F44" s="4">
        <v>0</v>
      </c>
      <c r="G44" s="1">
        <f>I44+J44</f>
        <v>0</v>
      </c>
      <c r="H44" s="4">
        <v>0</v>
      </c>
      <c r="I44" s="1">
        <v>0</v>
      </c>
      <c r="J44" s="1">
        <v>0</v>
      </c>
      <c r="K44" s="23">
        <v>0</v>
      </c>
      <c r="L44" s="60"/>
    </row>
    <row r="45" spans="1:12" ht="23.25">
      <c r="A45" s="37" t="s">
        <v>59</v>
      </c>
      <c r="B45" s="55">
        <f>D45+E45</f>
        <v>811.1</v>
      </c>
      <c r="C45" s="55">
        <v>0</v>
      </c>
      <c r="D45" s="55">
        <v>671.6</v>
      </c>
      <c r="E45" s="55">
        <v>139.5</v>
      </c>
      <c r="F45" s="55">
        <v>0</v>
      </c>
      <c r="G45" s="55">
        <f>J45+K45</f>
        <v>809.4000000000001</v>
      </c>
      <c r="H45" s="55">
        <v>0</v>
      </c>
      <c r="I45" s="55">
        <v>0</v>
      </c>
      <c r="J45" s="55">
        <v>671.6</v>
      </c>
      <c r="K45" s="55">
        <v>137.8</v>
      </c>
      <c r="L45" s="60" t="s">
        <v>34</v>
      </c>
    </row>
    <row r="46" spans="1:12" ht="15.75" customHeight="1">
      <c r="A46" s="85" t="s">
        <v>60</v>
      </c>
      <c r="B46" s="81">
        <f>D46+E46</f>
        <v>133.3</v>
      </c>
      <c r="C46" s="81">
        <v>0</v>
      </c>
      <c r="D46" s="81">
        <v>0</v>
      </c>
      <c r="E46" s="81">
        <v>133.3</v>
      </c>
      <c r="F46" s="81">
        <v>0</v>
      </c>
      <c r="G46" s="83">
        <f>I46+J46</f>
        <v>132.6</v>
      </c>
      <c r="H46" s="76" t="s">
        <v>32</v>
      </c>
      <c r="I46" s="76" t="s">
        <v>32</v>
      </c>
      <c r="J46" s="76" t="s">
        <v>64</v>
      </c>
      <c r="K46" s="76">
        <v>0</v>
      </c>
      <c r="L46" s="72" t="s">
        <v>40</v>
      </c>
    </row>
    <row r="47" spans="1:12" ht="8.25" customHeight="1">
      <c r="A47" s="86"/>
      <c r="B47" s="82"/>
      <c r="C47" s="82"/>
      <c r="D47" s="82"/>
      <c r="E47" s="82"/>
      <c r="F47" s="82"/>
      <c r="G47" s="84"/>
      <c r="H47" s="77"/>
      <c r="I47" s="77"/>
      <c r="J47" s="77"/>
      <c r="K47" s="77"/>
      <c r="L47" s="73"/>
    </row>
    <row r="48" spans="1:12" ht="29.25" customHeight="1">
      <c r="A48" s="67" t="s">
        <v>61</v>
      </c>
      <c r="B48" s="36">
        <f>E48</f>
        <v>30</v>
      </c>
      <c r="C48" s="36">
        <v>0</v>
      </c>
      <c r="D48" s="36">
        <v>0</v>
      </c>
      <c r="E48" s="36">
        <v>30</v>
      </c>
      <c r="F48" s="36">
        <v>0</v>
      </c>
      <c r="G48" s="66" t="str">
        <f>J48</f>
        <v>30</v>
      </c>
      <c r="H48" s="65" t="s">
        <v>32</v>
      </c>
      <c r="I48" s="65" t="s">
        <v>32</v>
      </c>
      <c r="J48" s="65" t="s">
        <v>65</v>
      </c>
      <c r="K48" s="65" t="s">
        <v>32</v>
      </c>
      <c r="L48" s="64" t="s">
        <v>69</v>
      </c>
    </row>
    <row r="49" spans="1:12" ht="24.75" customHeight="1">
      <c r="A49" s="67" t="s">
        <v>62</v>
      </c>
      <c r="B49" s="36">
        <f>E49+F49</f>
        <v>3051.1</v>
      </c>
      <c r="C49" s="36">
        <v>0</v>
      </c>
      <c r="D49" s="36">
        <v>0</v>
      </c>
      <c r="E49" s="36">
        <v>2852.6</v>
      </c>
      <c r="F49" s="36">
        <v>198.5</v>
      </c>
      <c r="G49" s="66">
        <f>I49+J49+K49</f>
        <v>3024.5</v>
      </c>
      <c r="H49" s="65" t="s">
        <v>32</v>
      </c>
      <c r="I49" s="65" t="s">
        <v>66</v>
      </c>
      <c r="J49" s="65" t="s">
        <v>67</v>
      </c>
      <c r="K49" s="65" t="s">
        <v>68</v>
      </c>
      <c r="L49" s="64" t="s">
        <v>70</v>
      </c>
    </row>
    <row r="50" spans="1:12" ht="23.25" customHeight="1">
      <c r="A50" s="59" t="str">
        <f>A37</f>
        <v>Итого по программе </v>
      </c>
      <c r="B50" s="56">
        <f>B40+B43+B44+B45+B46+B48+B49</f>
        <v>4305.9</v>
      </c>
      <c r="C50" s="56">
        <f aca="true" t="shared" si="4" ref="C50:K50">C40+C43+C44+C45+C46+C48+C49</f>
        <v>0</v>
      </c>
      <c r="D50" s="56">
        <f t="shared" si="4"/>
        <v>771.6</v>
      </c>
      <c r="E50" s="56">
        <f t="shared" si="4"/>
        <v>3335.7999999999997</v>
      </c>
      <c r="F50" s="56">
        <f t="shared" si="4"/>
        <v>198.5</v>
      </c>
      <c r="G50" s="56">
        <f>G40+G43+G44+G45+G46+G48+G49</f>
        <v>4276.9</v>
      </c>
      <c r="H50" s="56">
        <f t="shared" si="4"/>
        <v>0</v>
      </c>
      <c r="I50" s="56">
        <f t="shared" si="4"/>
        <v>2952.6</v>
      </c>
      <c r="J50" s="56">
        <f t="shared" si="4"/>
        <v>1181.5</v>
      </c>
      <c r="K50" s="56">
        <f t="shared" si="4"/>
        <v>142.8</v>
      </c>
      <c r="L50" s="58"/>
    </row>
    <row r="51" spans="1:12" ht="27" customHeight="1">
      <c r="A51" s="59" t="str">
        <f>A31</f>
        <v>уровень финансирования, %</v>
      </c>
      <c r="B51" s="36"/>
      <c r="C51" s="56"/>
      <c r="D51" s="56"/>
      <c r="E51" s="56"/>
      <c r="F51" s="56"/>
      <c r="G51" s="69">
        <v>99</v>
      </c>
      <c r="H51" s="57"/>
      <c r="I51" s="57"/>
      <c r="J51" s="57"/>
      <c r="K51" s="57"/>
      <c r="L51" s="58"/>
    </row>
    <row r="52" spans="1:12" ht="35.25" customHeight="1">
      <c r="A52" s="26" t="s">
        <v>37</v>
      </c>
      <c r="B52" s="3">
        <f>B21+B30+B37+B50</f>
        <v>14533.07</v>
      </c>
      <c r="C52" s="3">
        <f aca="true" t="shared" si="5" ref="C52:K52">C21+C30+C37+C50</f>
        <v>0</v>
      </c>
      <c r="D52" s="3">
        <f t="shared" si="5"/>
        <v>4708.1</v>
      </c>
      <c r="E52" s="3">
        <f t="shared" si="5"/>
        <v>9346.07</v>
      </c>
      <c r="F52" s="3">
        <f t="shared" si="5"/>
        <v>198.5</v>
      </c>
      <c r="G52" s="3">
        <f t="shared" si="5"/>
        <v>13963.32</v>
      </c>
      <c r="H52" s="3">
        <f t="shared" si="5"/>
        <v>0</v>
      </c>
      <c r="I52" s="3">
        <f t="shared" si="5"/>
        <v>6467.799999999999</v>
      </c>
      <c r="J52" s="3">
        <f t="shared" si="5"/>
        <v>7352.720000000001</v>
      </c>
      <c r="K52" s="3">
        <f t="shared" si="5"/>
        <v>142.8</v>
      </c>
      <c r="L52" s="22"/>
    </row>
    <row r="53" spans="1:12" ht="18.75">
      <c r="A53" s="26"/>
      <c r="B53" s="27" t="s">
        <v>3</v>
      </c>
      <c r="C53" s="27" t="s">
        <v>4</v>
      </c>
      <c r="D53" s="27" t="s">
        <v>5</v>
      </c>
      <c r="E53" s="27" t="s">
        <v>6</v>
      </c>
      <c r="F53" s="27" t="s">
        <v>0</v>
      </c>
      <c r="G53" s="27" t="s">
        <v>3</v>
      </c>
      <c r="H53" s="27" t="s">
        <v>4</v>
      </c>
      <c r="I53" s="27" t="s">
        <v>5</v>
      </c>
      <c r="J53" s="27" t="s">
        <v>6</v>
      </c>
      <c r="K53" s="27" t="s">
        <v>0</v>
      </c>
      <c r="L53" s="22"/>
    </row>
    <row r="54" spans="1:12" ht="16.5" customHeight="1">
      <c r="A54" s="21"/>
      <c r="B54" s="3"/>
      <c r="C54" s="3"/>
      <c r="D54" s="3"/>
      <c r="E54" s="3"/>
      <c r="F54" s="3"/>
      <c r="G54" s="5">
        <f>100%/(B52/G52)</f>
        <v>0.9607963080064983</v>
      </c>
      <c r="H54" s="5"/>
      <c r="I54" s="5">
        <f>100%/(D52/I52)</f>
        <v>1.3737601155455488</v>
      </c>
      <c r="J54" s="5">
        <f>100%/(E52/J52)</f>
        <v>0.7867178396909077</v>
      </c>
      <c r="K54" s="5"/>
      <c r="L54" s="22"/>
    </row>
    <row r="55" spans="1:12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8"/>
      <c r="L55" s="9"/>
    </row>
    <row r="56" spans="1:12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8"/>
      <c r="L56" s="9"/>
    </row>
    <row r="57" spans="1:12" ht="15.75">
      <c r="A57" s="6"/>
      <c r="B57" s="2"/>
      <c r="C57" s="10"/>
      <c r="D57" s="10"/>
      <c r="E57" s="10"/>
      <c r="F57" s="7"/>
      <c r="G57" s="7"/>
      <c r="H57" s="7"/>
      <c r="I57" s="7"/>
      <c r="J57" s="7"/>
      <c r="K57" s="8"/>
      <c r="L57" s="9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</sheetData>
  <sheetProtection/>
  <mergeCells count="52">
    <mergeCell ref="A23:L23"/>
    <mergeCell ref="A1:L1"/>
    <mergeCell ref="A2:L2"/>
    <mergeCell ref="A3:L3"/>
    <mergeCell ref="A4:L4"/>
    <mergeCell ref="A17:A18"/>
    <mergeCell ref="L17:L18"/>
    <mergeCell ref="H17:H18"/>
    <mergeCell ref="I17:I18"/>
    <mergeCell ref="J17:J18"/>
    <mergeCell ref="K17:K18"/>
    <mergeCell ref="A5:A8"/>
    <mergeCell ref="L5:L8"/>
    <mergeCell ref="B6:F6"/>
    <mergeCell ref="G6:K6"/>
    <mergeCell ref="B5:F5"/>
    <mergeCell ref="G5:K5"/>
    <mergeCell ref="C7:F7"/>
    <mergeCell ref="H7:K7"/>
    <mergeCell ref="B17:B18"/>
    <mergeCell ref="C17:C18"/>
    <mergeCell ref="D17:D18"/>
    <mergeCell ref="E17:E18"/>
    <mergeCell ref="F17:F18"/>
    <mergeCell ref="G17:G18"/>
    <mergeCell ref="A10:L10"/>
    <mergeCell ref="A32:L32"/>
    <mergeCell ref="H40:H41"/>
    <mergeCell ref="I40:I41"/>
    <mergeCell ref="J40:J41"/>
    <mergeCell ref="K40:K41"/>
    <mergeCell ref="A39:L39"/>
    <mergeCell ref="A40:A42"/>
    <mergeCell ref="E40:E41"/>
    <mergeCell ref="A46:A47"/>
    <mergeCell ref="B40:B41"/>
    <mergeCell ref="C40:C41"/>
    <mergeCell ref="D40:D41"/>
    <mergeCell ref="F40:F41"/>
    <mergeCell ref="G40:G41"/>
    <mergeCell ref="B46:B47"/>
    <mergeCell ref="C46:C47"/>
    <mergeCell ref="D46:D47"/>
    <mergeCell ref="E46:E47"/>
    <mergeCell ref="F46:F47"/>
    <mergeCell ref="G46:G47"/>
    <mergeCell ref="L46:L47"/>
    <mergeCell ref="L40:L41"/>
    <mergeCell ref="H46:H47"/>
    <mergeCell ref="I46:I47"/>
    <mergeCell ref="J46:J47"/>
    <mergeCell ref="K46:K47"/>
  </mergeCells>
  <printOptions/>
  <pageMargins left="0.75" right="0.75" top="1" bottom="1" header="0.5" footer="0.5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2017-03-17T13:58:14Z</cp:lastPrinted>
  <dcterms:created xsi:type="dcterms:W3CDTF">2006-09-16T00:00:00Z</dcterms:created>
  <dcterms:modified xsi:type="dcterms:W3CDTF">2017-03-22T09:00:17Z</dcterms:modified>
  <cp:category/>
  <cp:version/>
  <cp:contentType/>
  <cp:contentStatus/>
</cp:coreProperties>
</file>