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40" windowWidth="17490" windowHeight="9720" activeTab="0"/>
  </bookViews>
  <sheets>
    <sheet name="Отчет ШСП" sheetId="1" r:id="rId1"/>
  </sheets>
  <definedNames/>
  <calcPr fullCalcOnLoad="1"/>
</workbook>
</file>

<file path=xl/sharedStrings.xml><?xml version="1.0" encoding="utf-8"?>
<sst xmlns="http://schemas.openxmlformats.org/spreadsheetml/2006/main" count="64" uniqueCount="50">
  <si>
    <t xml:space="preserve">ОТЧЕТ </t>
  </si>
  <si>
    <t xml:space="preserve">Итого по программе </t>
  </si>
  <si>
    <t xml:space="preserve">                                                                                                                                                                                        тыс.рублей                                            Приложение №1</t>
  </si>
  <si>
    <t>Наименование подпрограммы(при ее наличии), основного мероприятия</t>
  </si>
  <si>
    <t>Объем финансирования</t>
  </si>
  <si>
    <t>Проведенные основные мероприятия</t>
  </si>
  <si>
    <r>
      <t>Всего</t>
    </r>
    <r>
      <rPr>
        <sz val="12"/>
        <rFont val="Times New Roman"/>
        <family val="1"/>
      </rPr>
      <t xml:space="preserve"> </t>
    </r>
  </si>
  <si>
    <r>
      <t>В том числе:</t>
    </r>
    <r>
      <rPr>
        <sz val="12"/>
        <rFont val="Times New Roman"/>
        <family val="1"/>
      </rPr>
      <t xml:space="preserve"> </t>
    </r>
  </si>
  <si>
    <t xml:space="preserve">  </t>
  </si>
  <si>
    <r>
      <t>Федерал. бюджет</t>
    </r>
    <r>
      <rPr>
        <sz val="9"/>
        <rFont val="Times New Roman"/>
        <family val="1"/>
      </rPr>
      <t xml:space="preserve"> </t>
    </r>
  </si>
  <si>
    <r>
      <t>Области. бюджет</t>
    </r>
    <r>
      <rPr>
        <sz val="9"/>
        <rFont val="Times New Roman"/>
        <family val="1"/>
      </rPr>
      <t xml:space="preserve"> </t>
    </r>
  </si>
  <si>
    <r>
      <t>Местный бюджет</t>
    </r>
    <r>
      <rPr>
        <sz val="9"/>
        <rFont val="Times New Roman"/>
        <family val="1"/>
      </rPr>
      <t xml:space="preserve"> </t>
    </r>
  </si>
  <si>
    <r>
      <t>Прочие</t>
    </r>
    <r>
      <rPr>
        <sz val="9"/>
        <rFont val="Times New Roman"/>
        <family val="1"/>
      </rPr>
      <t xml:space="preserve"> </t>
    </r>
  </si>
  <si>
    <t>уровень финансирования, %</t>
  </si>
  <si>
    <t>Обеспечение выполнения деятельности муниципального учреждения (МУ «ШДЦ»)</t>
  </si>
  <si>
    <t>2. Программа: «Создание условий для эффективного выполнения органами местного самоуправления своих полномочий на территории Шугозерского сельского поселения на 2014-2017 годы»</t>
  </si>
  <si>
    <t xml:space="preserve">Содержание автомобильных дорог местного значения, в т.ч.
-очистка дорог от снега,
-поддержание транспортно-эксплуатационного состояния дорог.
</t>
  </si>
  <si>
    <t>Итого по Шугозерскому сельскому поселению</t>
  </si>
  <si>
    <t>о уровне финансирования  муниципальных программ Шугозерского сельского поселения</t>
  </si>
  <si>
    <t>1. Программа «Развитие сферы культуры и спорта Шугозерского сельского поселения»</t>
  </si>
  <si>
    <t xml:space="preserve">Уличное освещение.Обслуживание объектов уличного освещения.  
</t>
  </si>
  <si>
    <t>Освещение автомобильных дорог общего пользования местного значения</t>
  </si>
  <si>
    <t>Оплата электроэнергии.</t>
  </si>
  <si>
    <t>Проведение оценки эффективности проведенных химических мероприятий, проведение химических мероприятий по уничтожению борщевика Сосновского</t>
  </si>
  <si>
    <r>
      <t>Областн. бюджет</t>
    </r>
    <r>
      <rPr>
        <sz val="9"/>
        <rFont val="Times New Roman"/>
        <family val="1"/>
      </rPr>
      <t xml:space="preserve"> </t>
    </r>
  </si>
  <si>
    <t>Создание условий для организации физической культуры и спорта в поселении и обеспечения доступности для жителей поселения объектов физкультуры и спорта.  (Обеспечение выполнения деятельности муниципального учреждения  (МУ«ШДЦ»)</t>
  </si>
  <si>
    <t>4. Программа: «Содержание и ремонт автомобильных дорог общего пользования местного значения в Шугозерском сельском поселении»</t>
  </si>
  <si>
    <t>5. Организация уличного освещения Шугозерского сельского поселения</t>
  </si>
  <si>
    <t>Мероприятия, направленные на безаварийную работу объектов ЖКХ</t>
  </si>
  <si>
    <t>Осуществление части полномочий по содержанию автомобильных дорог местного значения вне границ населенных пунктов Тихвинского района</t>
  </si>
  <si>
    <t xml:space="preserve"> </t>
  </si>
  <si>
    <t xml:space="preserve">Выполнены работы по очистке автомобильных дорог местного значения вне границ населенных пунктов Тихвинского района от снега.
</t>
  </si>
  <si>
    <t xml:space="preserve"> за 2022г. </t>
  </si>
  <si>
    <t>3. Программа: «Обеспечение устойчивого функционирования и развития коммунальной и инженерной инфраструктуры в Шугозерском сельском поселении»</t>
  </si>
  <si>
    <r>
      <t>план</t>
    </r>
    <r>
      <rPr>
        <b/>
        <sz val="11"/>
        <rFont val="Times New Roman"/>
        <family val="1"/>
      </rPr>
      <t xml:space="preserve"> на 2022  год</t>
    </r>
    <r>
      <rPr>
        <sz val="11"/>
        <rFont val="Times New Roman"/>
        <family val="1"/>
      </rPr>
      <t xml:space="preserve"> </t>
    </r>
  </si>
  <si>
    <t>факт за 2022 год</t>
  </si>
  <si>
    <t xml:space="preserve">Заработная плата, начисления на заработную плату, оплата услуг связи, транспортных и коммунальных услуг,  оплата услуг по содержанию имущества, прочих услуг, приобретение оборудования, материальных запасов, выплаты по дорожной карте, проведение культурно-массовых мероприятий.
</t>
  </si>
  <si>
    <t xml:space="preserve">Заработная плата, начисления на заработную плату, оплата услуг связи, транспортных и коммунальных услуг,  оплата услуг по содержанию имущества, приобретение оборудования, материальных запасов, проведение культурно-массовых мероприятий.
</t>
  </si>
  <si>
    <t>1. Развитие и поддержка инициатив жителей населенных пунктов в решении вопросов местного значения</t>
  </si>
  <si>
    <t>4. Благоустройство, озеленение и уборка территории Шугозерского сельского поселения</t>
  </si>
  <si>
    <t>2. Защита населения и территорий от чрезвычайных ситуаций природного и техногенного характера, пожарная безопасность"</t>
  </si>
  <si>
    <t>3. Повышение уровня защиты населенных пунктов и людей в области гражданской обороны</t>
  </si>
  <si>
    <t>6. Мероприятия на поддержку жилищно-коммунального хозяйства</t>
  </si>
  <si>
    <t>7. Программа по борьбе с борщевиком Сосновского</t>
  </si>
  <si>
    <t xml:space="preserve">Приобретены и заменены провода СИП и светильники уличного освещения в населенных пунктах Шугозерского сельского поселения. Выполнены работы по ремонту пожарных резервуаров для воды в пос. Шугозеро, ул. Озерная д. 1, ул. Больничная д. 5, ул. Механизаторов д. 23, ул. Советская д. 53, ул. Южная д. 18. Выполнены работы по ремонту общественных колодцев в населенных пунктах: д. Ушаково ул. Моховая д. 20, д. Тимошино ул. Проселочная д. 26, д. Шуйга ул. Советская д. 15а, д. Андронниково ул. Городская д. 21, ул. Энергетиков д. 4, д. Кузьминка ул. Центральная д. 5, д. Большая Палуя ул. Ключевая д. 2, д. Лизаново ул. Кузнечная д. 8, д. Ульяница ул. Звездная д. 24 </t>
  </si>
  <si>
    <t>Выполнена перезарядка и приобретение огнетушителей.</t>
  </si>
  <si>
    <t>Выполнено оснащение мест (площадок) накопления ТКО емкостями для ТКО</t>
  </si>
  <si>
    <t xml:space="preserve">Уборка территории контейнерных площадок п. Шугозеро, приобретение материалов, составление смет, услуги по предоставлению места для стоянки трактора, выполнение работ по вырубке деревьев в п. Шугозеро, ул.Школьная с целью предупреждения аварийных ситуаций, выполнение услуг по вывозу мусора с несанкционированных свалок, акарицидная обработка территорий кладбища, окашивание травы и борщевика, работы по ремонту контейнерных площадок, устройство 4-х контейнерных площадок в п.Шугозеро
</t>
  </si>
  <si>
    <t>Выполнение проектно-сметной документации на обустройство душевой в здании Дома быта п. Шугозеро, ул.Советская, д.35. Проведение экспертизы сметной документации по замене котлов в котельной №5 п.Шугозеро и в котельной № 6 д. Мошково. Услуги по оценке рыночной стоимости здания котельной по адресу п.Шугозеро, ул.Советская, д.96.</t>
  </si>
  <si>
    <t>Выполнены работы по очистке дорог от снега, профилировка дорог.</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</si>
</sst>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000"/>
    <numFmt numFmtId="183" formatCode="_-* #,##0_р_._-;\-* #,##0_р_._-;_-* &quot;-&quot;??_р_._-;_-@_-"/>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 numFmtId="189" formatCode="0.0"/>
    <numFmt numFmtId="190" formatCode="_-* #,##0.0_р_._-;\-* #,##0.0_р_._-;_-* &quot;-&quot;??_р_._-;_-@_-"/>
    <numFmt numFmtId="191" formatCode="0.000"/>
    <numFmt numFmtId="192" formatCode="[$-FC19]d\ mmmm\ yyyy\ &quot;г.&quot;"/>
    <numFmt numFmtId="193" formatCode="_-* #,##0.0\ _р_._-;\-* #,##0.0\ _р_._-;_-* &quot;-&quot;?\ _р_._-;_-@_-"/>
    <numFmt numFmtId="194" formatCode="#,##0.0000"/>
    <numFmt numFmtId="195" formatCode="0.0000"/>
    <numFmt numFmtId="196" formatCode="_-* #,##0.000_р_._-;\-* #,##0.000_р_._-;_-* &quot;-&quot;??_р_._-;_-@_-"/>
    <numFmt numFmtId="197" formatCode="_-* #,##0.000\ _р_._-;\-* #,##0.000\ _р_._-;_-* &quot;-&quot;???\ _р_._-;_-@_-"/>
    <numFmt numFmtId="198" formatCode="_-* #,##0.0_р_._-;\-* #,##0.0_р_._-;_-* &quot;-&quot;?_р_._-;_-@_-"/>
    <numFmt numFmtId="199" formatCode="0.0%"/>
  </numFmts>
  <fonts count="52">
    <font>
      <sz val="11"/>
      <color indexed="8"/>
      <name val="Calibri"/>
      <family val="2"/>
    </font>
    <font>
      <sz val="10"/>
      <name val="Arial Cyr"/>
      <family val="0"/>
    </font>
    <font>
      <b/>
      <sz val="12"/>
      <color indexed="8"/>
      <name val="Times New Roman"/>
      <family val="1"/>
    </font>
    <font>
      <b/>
      <sz val="12"/>
      <name val="Times New Roman"/>
      <family val="1"/>
    </font>
    <font>
      <sz val="12"/>
      <name val="Times New Roman"/>
      <family val="1"/>
    </font>
    <font>
      <sz val="10"/>
      <name val="Times New Roman"/>
      <family val="1"/>
    </font>
    <font>
      <sz val="8"/>
      <name val="Calibri"/>
      <family val="2"/>
    </font>
    <font>
      <sz val="9"/>
      <name val="Times New Roman"/>
      <family val="1"/>
    </font>
    <font>
      <b/>
      <sz val="14"/>
      <name val="Times New Roman"/>
      <family val="1"/>
    </font>
    <font>
      <sz val="11"/>
      <name val="Times New Roman"/>
      <family val="1"/>
    </font>
    <font>
      <b/>
      <sz val="10"/>
      <name val="Times New Roman"/>
      <family val="1"/>
    </font>
    <font>
      <b/>
      <i/>
      <sz val="12"/>
      <name val="Times New Roman"/>
      <family val="1"/>
    </font>
    <font>
      <b/>
      <sz val="11"/>
      <name val="Times New Roman"/>
      <family val="1"/>
    </font>
    <font>
      <b/>
      <sz val="9"/>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1" fillId="0" borderId="0">
      <alignment/>
      <protection/>
    </xf>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31" borderId="0" applyNumberFormat="0" applyBorder="0" applyAlignment="0" applyProtection="0"/>
  </cellStyleXfs>
  <cellXfs count="41">
    <xf numFmtId="0" fontId="0" fillId="0" borderId="0" xfId="0" applyAlignment="1">
      <alignment/>
    </xf>
    <xf numFmtId="199" fontId="3" fillId="0" borderId="10" xfId="58" applyNumberFormat="1" applyFont="1" applyFill="1" applyBorder="1" applyAlignment="1">
      <alignment horizontal="center" vertical="center"/>
    </xf>
    <xf numFmtId="189" fontId="3" fillId="0" borderId="10" xfId="0" applyNumberFormat="1" applyFont="1" applyFill="1" applyBorder="1" applyAlignment="1">
      <alignment horizontal="center" vertical="center"/>
    </xf>
    <xf numFmtId="10" fontId="3" fillId="0" borderId="10" xfId="58" applyNumberFormat="1" applyFont="1" applyFill="1" applyBorder="1" applyAlignment="1">
      <alignment horizontal="center" vertical="center"/>
    </xf>
    <xf numFmtId="0" fontId="5" fillId="0" borderId="10" xfId="0" applyFont="1" applyFill="1" applyBorder="1" applyAlignment="1">
      <alignment horizontal="left" vertical="top" wrapText="1"/>
    </xf>
    <xf numFmtId="0" fontId="8" fillId="0" borderId="10" xfId="0" applyFont="1" applyFill="1" applyBorder="1" applyAlignment="1">
      <alignment vertical="top" wrapText="1"/>
    </xf>
    <xf numFmtId="0" fontId="12" fillId="0" borderId="10" xfId="0" applyFont="1" applyFill="1" applyBorder="1" applyAlignment="1">
      <alignment vertical="top" wrapText="1"/>
    </xf>
    <xf numFmtId="188" fontId="3" fillId="0" borderId="10" xfId="0" applyNumberFormat="1" applyFont="1" applyFill="1" applyBorder="1" applyAlignment="1">
      <alignment horizontal="center" vertical="center"/>
    </xf>
    <xf numFmtId="188" fontId="3" fillId="0" borderId="10" xfId="0" applyNumberFormat="1" applyFont="1" applyFill="1" applyBorder="1" applyAlignment="1">
      <alignment horizontal="center" vertical="center" shrinkToFit="1"/>
    </xf>
    <xf numFmtId="189" fontId="4" fillId="0" borderId="10" xfId="0" applyNumberFormat="1" applyFont="1" applyFill="1" applyBorder="1" applyAlignment="1">
      <alignment/>
    </xf>
    <xf numFmtId="0" fontId="0" fillId="0" borderId="0" xfId="0" applyBorder="1" applyAlignment="1">
      <alignment/>
    </xf>
    <xf numFmtId="0" fontId="3" fillId="0" borderId="10" xfId="0" applyFont="1" applyFill="1" applyBorder="1" applyAlignment="1">
      <alignment horizontal="center" wrapText="1"/>
    </xf>
    <xf numFmtId="189" fontId="3" fillId="0" borderId="10" xfId="0" applyNumberFormat="1" applyFont="1" applyFill="1" applyBorder="1" applyAlignment="1">
      <alignment horizontal="center" wrapText="1"/>
    </xf>
    <xf numFmtId="0" fontId="4" fillId="0" borderId="10" xfId="0" applyFont="1" applyFill="1" applyBorder="1" applyAlignment="1">
      <alignment vertical="top" wrapText="1"/>
    </xf>
    <xf numFmtId="0" fontId="5" fillId="0" borderId="10" xfId="0" applyFont="1" applyFill="1" applyBorder="1" applyAlignment="1">
      <alignment vertical="top" wrapText="1"/>
    </xf>
    <xf numFmtId="0" fontId="4" fillId="0" borderId="10" xfId="0" applyFont="1" applyBorder="1" applyAlignment="1">
      <alignment vertical="top" wrapText="1"/>
    </xf>
    <xf numFmtId="0" fontId="14" fillId="0" borderId="10" xfId="0" applyFont="1" applyFill="1" applyBorder="1" applyAlignment="1">
      <alignment vertical="top" wrapText="1"/>
    </xf>
    <xf numFmtId="0" fontId="3" fillId="0" borderId="10" xfId="0" applyFont="1" applyFill="1" applyBorder="1" applyAlignment="1">
      <alignment vertical="top" wrapText="1"/>
    </xf>
    <xf numFmtId="188" fontId="3" fillId="0" borderId="10" xfId="0" applyNumberFormat="1" applyFont="1" applyFill="1" applyBorder="1" applyAlignment="1">
      <alignment horizontal="center" shrinkToFit="1"/>
    </xf>
    <xf numFmtId="18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0" xfId="0" applyFont="1" applyBorder="1" applyAlignment="1">
      <alignment horizontal="left" vertical="top" wrapText="1"/>
    </xf>
    <xf numFmtId="188" fontId="3" fillId="0" borderId="10" xfId="0" applyNumberFormat="1" applyFont="1" applyBorder="1" applyAlignment="1">
      <alignment horizontal="center" vertical="center"/>
    </xf>
    <xf numFmtId="189" fontId="3" fillId="0" borderId="10" xfId="0" applyNumberFormat="1" applyFont="1" applyBorder="1" applyAlignment="1">
      <alignment horizontal="center" vertical="center"/>
    </xf>
    <xf numFmtId="0" fontId="5" fillId="0" borderId="10" xfId="0" applyFont="1" applyBorder="1" applyAlignment="1">
      <alignment vertical="top" wrapText="1"/>
    </xf>
    <xf numFmtId="0" fontId="0" fillId="0" borderId="0" xfId="0" applyAlignment="1">
      <alignment horizontal="center"/>
    </xf>
    <xf numFmtId="0" fontId="3" fillId="0" borderId="10" xfId="0" applyFont="1" applyBorder="1" applyAlignment="1">
      <alignment horizontal="center" vertical="top" wrapText="1"/>
    </xf>
    <xf numFmtId="0" fontId="13" fillId="0" borderId="10" xfId="0" applyFont="1" applyBorder="1" applyAlignment="1">
      <alignment horizontal="center" vertical="top" wrapText="1"/>
    </xf>
    <xf numFmtId="0" fontId="7" fillId="0" borderId="10" xfId="0" applyFont="1" applyBorder="1" applyAlignment="1">
      <alignment vertical="top" wrapText="1"/>
    </xf>
    <xf numFmtId="0" fontId="7" fillId="0" borderId="10" xfId="0" applyFont="1" applyFill="1" applyBorder="1" applyAlignment="1">
      <alignment horizontal="center" vertical="top" wrapText="1"/>
    </xf>
    <xf numFmtId="189" fontId="4" fillId="0" borderId="10" xfId="0" applyNumberFormat="1" applyFont="1" applyFill="1" applyBorder="1" applyAlignment="1">
      <alignment horizontal="center" vertical="center"/>
    </xf>
    <xf numFmtId="189" fontId="4" fillId="0" borderId="10" xfId="0" applyNumberFormat="1" applyFont="1" applyFill="1" applyBorder="1" applyAlignment="1">
      <alignment horizontal="center" vertical="center" wrapText="1"/>
    </xf>
    <xf numFmtId="0" fontId="11" fillId="0" borderId="10" xfId="0" applyFont="1" applyFill="1" applyBorder="1" applyAlignment="1">
      <alignment horizontal="left" vertical="top" wrapText="1"/>
    </xf>
    <xf numFmtId="0" fontId="10" fillId="0" borderId="10" xfId="0" applyFont="1" applyBorder="1" applyAlignment="1">
      <alignment horizontal="center" vertical="top" wrapText="1"/>
    </xf>
    <xf numFmtId="0" fontId="9" fillId="0" borderId="10" xfId="0" applyFont="1" applyBorder="1" applyAlignment="1">
      <alignment vertical="top" wrapText="1"/>
    </xf>
    <xf numFmtId="0" fontId="3" fillId="0" borderId="10" xfId="0" applyFont="1" applyBorder="1" applyAlignment="1">
      <alignment horizontal="center" vertical="top" wrapText="1"/>
    </xf>
    <xf numFmtId="0" fontId="9" fillId="0" borderId="10" xfId="0" applyFont="1" applyBorder="1" applyAlignment="1">
      <alignment/>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12" fillId="0" borderId="10" xfId="0" applyFont="1" applyBorder="1" applyAlignment="1">
      <alignment horizontal="center" vertical="top" wrapText="1"/>
    </xf>
    <xf numFmtId="0" fontId="5" fillId="0" borderId="10" xfId="0" applyFont="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9"/>
  <sheetViews>
    <sheetView tabSelected="1" zoomScalePageLayoutView="0" workbookViewId="0" topLeftCell="A1">
      <selection activeCell="A1" sqref="A1:L3"/>
    </sheetView>
  </sheetViews>
  <sheetFormatPr defaultColWidth="9.140625" defaultRowHeight="15"/>
  <cols>
    <col min="1" max="1" width="37.7109375" style="0" customWidth="1"/>
    <col min="2" max="2" width="9.57421875" style="0" customWidth="1"/>
    <col min="3" max="3" width="8.00390625" style="0" customWidth="1"/>
    <col min="4" max="4" width="9.00390625" style="0" customWidth="1"/>
    <col min="5" max="5" width="9.7109375" style="0" customWidth="1"/>
    <col min="6" max="6" width="7.421875" style="0" customWidth="1"/>
    <col min="7" max="7" width="9.140625" style="0" customWidth="1"/>
    <col min="8" max="8" width="8.140625" style="0" customWidth="1"/>
    <col min="9" max="9" width="9.57421875" style="0" customWidth="1"/>
    <col min="10" max="10" width="9.00390625" style="0" customWidth="1"/>
    <col min="11" max="11" width="7.421875" style="0" customWidth="1"/>
    <col min="12" max="12" width="54.421875" style="0" customWidth="1"/>
  </cols>
  <sheetData>
    <row r="1" spans="1:12" ht="15.75">
      <c r="A1" s="37" t="s">
        <v>0</v>
      </c>
      <c r="B1" s="37"/>
      <c r="C1" s="37"/>
      <c r="D1" s="37"/>
      <c r="E1" s="37"/>
      <c r="F1" s="37"/>
      <c r="G1" s="37"/>
      <c r="H1" s="37"/>
      <c r="I1" s="37"/>
      <c r="J1" s="37"/>
      <c r="K1" s="37"/>
      <c r="L1" s="37"/>
    </row>
    <row r="2" spans="1:12" ht="15.75">
      <c r="A2" s="38" t="s">
        <v>18</v>
      </c>
      <c r="B2" s="38"/>
      <c r="C2" s="38"/>
      <c r="D2" s="38"/>
      <c r="E2" s="38"/>
      <c r="F2" s="38"/>
      <c r="G2" s="38"/>
      <c r="H2" s="38"/>
      <c r="I2" s="38"/>
      <c r="J2" s="38"/>
      <c r="K2" s="38"/>
      <c r="L2" s="38"/>
    </row>
    <row r="3" spans="1:12" ht="15.75">
      <c r="A3" s="38" t="s">
        <v>32</v>
      </c>
      <c r="B3" s="38"/>
      <c r="C3" s="38"/>
      <c r="D3" s="38"/>
      <c r="E3" s="38"/>
      <c r="F3" s="38"/>
      <c r="G3" s="38"/>
      <c r="H3" s="38"/>
      <c r="I3" s="38"/>
      <c r="J3" s="38"/>
      <c r="K3" s="38"/>
      <c r="L3" s="38"/>
    </row>
    <row r="4" spans="1:12" ht="15.75">
      <c r="A4" s="38" t="s">
        <v>2</v>
      </c>
      <c r="B4" s="38"/>
      <c r="C4" s="38"/>
      <c r="D4" s="38"/>
      <c r="E4" s="38"/>
      <c r="F4" s="38"/>
      <c r="G4" s="38"/>
      <c r="H4" s="38"/>
      <c r="I4" s="38"/>
      <c r="J4" s="38"/>
      <c r="K4" s="38"/>
      <c r="L4" s="38"/>
    </row>
    <row r="5" spans="1:12" ht="15">
      <c r="A5" s="39" t="s">
        <v>3</v>
      </c>
      <c r="B5" s="39" t="s">
        <v>4</v>
      </c>
      <c r="C5" s="39"/>
      <c r="D5" s="39"/>
      <c r="E5" s="39"/>
      <c r="F5" s="39"/>
      <c r="G5" s="39" t="s">
        <v>4</v>
      </c>
      <c r="H5" s="36"/>
      <c r="I5" s="36"/>
      <c r="J5" s="36"/>
      <c r="K5" s="36"/>
      <c r="L5" s="33" t="s">
        <v>5</v>
      </c>
    </row>
    <row r="6" spans="1:12" ht="15.75">
      <c r="A6" s="40"/>
      <c r="B6" s="35" t="s">
        <v>34</v>
      </c>
      <c r="C6" s="35"/>
      <c r="D6" s="35"/>
      <c r="E6" s="35"/>
      <c r="F6" s="35"/>
      <c r="G6" s="35" t="s">
        <v>35</v>
      </c>
      <c r="H6" s="36"/>
      <c r="I6" s="36"/>
      <c r="J6" s="36"/>
      <c r="K6" s="36"/>
      <c r="L6" s="33"/>
    </row>
    <row r="7" spans="1:12" ht="15.75">
      <c r="A7" s="40"/>
      <c r="B7" s="26" t="s">
        <v>6</v>
      </c>
      <c r="C7" s="35" t="s">
        <v>7</v>
      </c>
      <c r="D7" s="35"/>
      <c r="E7" s="35"/>
      <c r="F7" s="35"/>
      <c r="G7" s="26" t="s">
        <v>6</v>
      </c>
      <c r="H7" s="35" t="s">
        <v>7</v>
      </c>
      <c r="I7" s="35"/>
      <c r="J7" s="35"/>
      <c r="K7" s="35"/>
      <c r="L7" s="34"/>
    </row>
    <row r="8" spans="1:12" ht="24">
      <c r="A8" s="40"/>
      <c r="B8" s="15" t="s">
        <v>8</v>
      </c>
      <c r="C8" s="27" t="s">
        <v>9</v>
      </c>
      <c r="D8" s="27" t="s">
        <v>24</v>
      </c>
      <c r="E8" s="27" t="s">
        <v>11</v>
      </c>
      <c r="F8" s="27" t="s">
        <v>12</v>
      </c>
      <c r="G8" s="28" t="s">
        <v>8</v>
      </c>
      <c r="H8" s="27" t="s">
        <v>9</v>
      </c>
      <c r="I8" s="27" t="s">
        <v>10</v>
      </c>
      <c r="J8" s="27" t="s">
        <v>11</v>
      </c>
      <c r="K8" s="27" t="s">
        <v>12</v>
      </c>
      <c r="L8" s="34"/>
    </row>
    <row r="9" spans="1:12" s="25" customFormat="1" ht="15">
      <c r="A9" s="29">
        <v>1</v>
      </c>
      <c r="B9" s="29">
        <v>2</v>
      </c>
      <c r="C9" s="29">
        <v>3</v>
      </c>
      <c r="D9" s="29">
        <v>4</v>
      </c>
      <c r="E9" s="29">
        <v>5</v>
      </c>
      <c r="F9" s="29">
        <v>6</v>
      </c>
      <c r="G9" s="29">
        <v>7</v>
      </c>
      <c r="H9" s="29">
        <v>8</v>
      </c>
      <c r="I9" s="29">
        <v>9</v>
      </c>
      <c r="J9" s="29">
        <v>10</v>
      </c>
      <c r="K9" s="29">
        <v>11</v>
      </c>
      <c r="L9" s="29">
        <v>12</v>
      </c>
    </row>
    <row r="10" spans="1:12" ht="15.75">
      <c r="A10" s="32" t="s">
        <v>19</v>
      </c>
      <c r="B10" s="32"/>
      <c r="C10" s="32"/>
      <c r="D10" s="32"/>
      <c r="E10" s="32"/>
      <c r="F10" s="32"/>
      <c r="G10" s="32"/>
      <c r="H10" s="32"/>
      <c r="I10" s="32"/>
      <c r="J10" s="32"/>
      <c r="K10" s="32"/>
      <c r="L10" s="32"/>
    </row>
    <row r="11" spans="1:12" ht="65.25" customHeight="1">
      <c r="A11" s="14" t="s">
        <v>14</v>
      </c>
      <c r="B11" s="2">
        <v>13231.8</v>
      </c>
      <c r="C11" s="2">
        <v>0</v>
      </c>
      <c r="D11" s="2">
        <v>2764.7</v>
      </c>
      <c r="E11" s="2">
        <f>B11-D11</f>
        <v>10467.099999999999</v>
      </c>
      <c r="F11" s="2">
        <v>0</v>
      </c>
      <c r="G11" s="2">
        <v>13042.8</v>
      </c>
      <c r="H11" s="2">
        <v>0</v>
      </c>
      <c r="I11" s="2">
        <v>2764.7</v>
      </c>
      <c r="J11" s="2">
        <f>G11-I11</f>
        <v>10278.099999999999</v>
      </c>
      <c r="K11" s="2">
        <v>0</v>
      </c>
      <c r="L11" s="14" t="s">
        <v>36</v>
      </c>
    </row>
    <row r="12" spans="1:12" ht="76.5" customHeight="1">
      <c r="A12" s="14" t="s">
        <v>25</v>
      </c>
      <c r="B12" s="2">
        <v>2610.9</v>
      </c>
      <c r="C12" s="2">
        <v>0</v>
      </c>
      <c r="D12" s="2">
        <v>0</v>
      </c>
      <c r="E12" s="2">
        <v>2610.9</v>
      </c>
      <c r="F12" s="2">
        <v>0</v>
      </c>
      <c r="G12" s="2">
        <v>2353.4</v>
      </c>
      <c r="H12" s="2">
        <v>0</v>
      </c>
      <c r="I12" s="2">
        <v>0</v>
      </c>
      <c r="J12" s="2">
        <v>2027.6</v>
      </c>
      <c r="K12" s="2">
        <v>0</v>
      </c>
      <c r="L12" s="14" t="s">
        <v>37</v>
      </c>
    </row>
    <row r="13" spans="1:12" ht="16.5" customHeight="1">
      <c r="A13" s="17" t="s">
        <v>1</v>
      </c>
      <c r="B13" s="2">
        <f>B11+B12</f>
        <v>15842.699999999999</v>
      </c>
      <c r="C13" s="2">
        <v>0</v>
      </c>
      <c r="D13" s="2">
        <f>D11+D12</f>
        <v>2764.7</v>
      </c>
      <c r="E13" s="2">
        <f>E11+E12</f>
        <v>13077.999999999998</v>
      </c>
      <c r="F13" s="2">
        <v>0</v>
      </c>
      <c r="G13" s="2">
        <f>G11+G12</f>
        <v>15396.199999999999</v>
      </c>
      <c r="H13" s="2">
        <v>0</v>
      </c>
      <c r="I13" s="2">
        <f>I11+I12</f>
        <v>2764.7</v>
      </c>
      <c r="J13" s="2">
        <f>J11+J12</f>
        <v>12305.699999999999</v>
      </c>
      <c r="K13" s="2">
        <v>0</v>
      </c>
      <c r="L13" s="14"/>
    </row>
    <row r="14" spans="1:12" ht="16.5" customHeight="1">
      <c r="A14" s="6" t="s">
        <v>13</v>
      </c>
      <c r="B14" s="2"/>
      <c r="C14" s="2"/>
      <c r="D14" s="2"/>
      <c r="E14" s="2"/>
      <c r="F14" s="2"/>
      <c r="G14" s="1">
        <f>100%/(B13/G13)</f>
        <v>0.9718166726631192</v>
      </c>
      <c r="H14" s="3"/>
      <c r="I14" s="3"/>
      <c r="J14" s="3"/>
      <c r="K14" s="3"/>
      <c r="L14" s="13"/>
    </row>
    <row r="15" spans="1:12" ht="18.75" customHeight="1">
      <c r="A15" s="32" t="s">
        <v>15</v>
      </c>
      <c r="B15" s="32"/>
      <c r="C15" s="32"/>
      <c r="D15" s="32"/>
      <c r="E15" s="32"/>
      <c r="F15" s="32"/>
      <c r="G15" s="32"/>
      <c r="H15" s="32"/>
      <c r="I15" s="32"/>
      <c r="J15" s="32"/>
      <c r="K15" s="32"/>
      <c r="L15" s="32"/>
    </row>
    <row r="16" spans="1:12" ht="143.25" customHeight="1">
      <c r="A16" s="4" t="s">
        <v>38</v>
      </c>
      <c r="B16" s="7">
        <v>3790.6</v>
      </c>
      <c r="C16" s="2">
        <v>0</v>
      </c>
      <c r="D16" s="2">
        <v>3335.7</v>
      </c>
      <c r="E16" s="7">
        <f>B16-D16</f>
        <v>454.9000000000001</v>
      </c>
      <c r="F16" s="2">
        <v>0</v>
      </c>
      <c r="G16" s="7">
        <v>3790.6</v>
      </c>
      <c r="H16" s="2">
        <v>0</v>
      </c>
      <c r="I16" s="2">
        <v>3335.7</v>
      </c>
      <c r="J16" s="7">
        <f>G16-I16</f>
        <v>454.9000000000001</v>
      </c>
      <c r="K16" s="7">
        <f>K15+K14+K13</f>
        <v>0</v>
      </c>
      <c r="L16" s="4" t="s">
        <v>44</v>
      </c>
    </row>
    <row r="17" spans="1:12" ht="52.5" customHeight="1">
      <c r="A17" s="4" t="s">
        <v>40</v>
      </c>
      <c r="B17" s="7">
        <v>60</v>
      </c>
      <c r="C17" s="2">
        <v>0</v>
      </c>
      <c r="D17" s="7">
        <v>0</v>
      </c>
      <c r="E17" s="7">
        <v>60</v>
      </c>
      <c r="F17" s="2">
        <v>0</v>
      </c>
      <c r="G17" s="7">
        <v>22.4</v>
      </c>
      <c r="H17" s="2">
        <v>0</v>
      </c>
      <c r="I17" s="7">
        <v>0</v>
      </c>
      <c r="J17" s="7">
        <v>22.4</v>
      </c>
      <c r="K17" s="7">
        <f>K16+K14+K13</f>
        <v>0</v>
      </c>
      <c r="L17" s="14" t="s">
        <v>45</v>
      </c>
    </row>
    <row r="18" spans="1:12" ht="51.75" customHeight="1">
      <c r="A18" s="4" t="s">
        <v>41</v>
      </c>
      <c r="B18" s="7">
        <f>E18</f>
        <v>10</v>
      </c>
      <c r="C18" s="2">
        <v>0</v>
      </c>
      <c r="D18" s="2">
        <v>0</v>
      </c>
      <c r="E18" s="7">
        <v>10</v>
      </c>
      <c r="F18" s="2">
        <v>0</v>
      </c>
      <c r="G18" s="7">
        <f>J18</f>
        <v>0</v>
      </c>
      <c r="H18" s="2">
        <v>0</v>
      </c>
      <c r="I18" s="2">
        <v>0</v>
      </c>
      <c r="J18" s="7">
        <v>0</v>
      </c>
      <c r="K18" s="7">
        <f>K16+K13+K12</f>
        <v>0</v>
      </c>
      <c r="L18" s="14"/>
    </row>
    <row r="19" spans="1:12" ht="119.25" customHeight="1">
      <c r="A19" s="4" t="s">
        <v>39</v>
      </c>
      <c r="B19" s="7">
        <f>E19+D19</f>
        <v>2606.5</v>
      </c>
      <c r="C19" s="2">
        <v>0</v>
      </c>
      <c r="D19" s="7">
        <v>0</v>
      </c>
      <c r="E19" s="7">
        <v>2606.5</v>
      </c>
      <c r="F19" s="2">
        <v>0</v>
      </c>
      <c r="G19" s="7">
        <f>J19+I19</f>
        <v>2070.1</v>
      </c>
      <c r="H19" s="2">
        <v>0</v>
      </c>
      <c r="I19" s="7">
        <v>0</v>
      </c>
      <c r="J19" s="7">
        <v>2070.1</v>
      </c>
      <c r="K19" s="7">
        <f>K16+K15+K14</f>
        <v>0</v>
      </c>
      <c r="L19" s="14" t="s">
        <v>47</v>
      </c>
    </row>
    <row r="20" spans="1:12" ht="29.25" customHeight="1">
      <c r="A20" s="4" t="s">
        <v>27</v>
      </c>
      <c r="B20" s="7">
        <f>E20</f>
        <v>928.8</v>
      </c>
      <c r="C20" s="2">
        <v>0</v>
      </c>
      <c r="D20" s="2">
        <v>0</v>
      </c>
      <c r="E20" s="7">
        <v>928.8</v>
      </c>
      <c r="F20" s="2">
        <v>0</v>
      </c>
      <c r="G20" s="2">
        <f>J20</f>
        <v>294.6</v>
      </c>
      <c r="H20" s="2">
        <v>0</v>
      </c>
      <c r="I20" s="2">
        <v>0</v>
      </c>
      <c r="J20" s="7">
        <v>294.6</v>
      </c>
      <c r="K20" s="2">
        <v>0</v>
      </c>
      <c r="L20" s="14" t="s">
        <v>20</v>
      </c>
    </row>
    <row r="21" spans="1:12" ht="26.25" customHeight="1">
      <c r="A21" s="21" t="s">
        <v>42</v>
      </c>
      <c r="B21" s="22">
        <v>755</v>
      </c>
      <c r="C21" s="23">
        <v>0</v>
      </c>
      <c r="D21" s="23">
        <v>664.4</v>
      </c>
      <c r="E21" s="22">
        <f>B21-D21</f>
        <v>90.60000000000002</v>
      </c>
      <c r="F21" s="23">
        <v>0</v>
      </c>
      <c r="G21" s="23">
        <v>755</v>
      </c>
      <c r="H21" s="23">
        <v>0</v>
      </c>
      <c r="I21" s="23">
        <v>664.4</v>
      </c>
      <c r="J21" s="22">
        <f>G21-I21</f>
        <v>90.60000000000002</v>
      </c>
      <c r="K21" s="23">
        <v>0</v>
      </c>
      <c r="L21" s="24" t="s">
        <v>46</v>
      </c>
    </row>
    <row r="22" spans="1:12" ht="40.5" customHeight="1">
      <c r="A22" s="4" t="s">
        <v>43</v>
      </c>
      <c r="B22" s="7">
        <v>836</v>
      </c>
      <c r="C22" s="2">
        <v>0</v>
      </c>
      <c r="D22" s="2">
        <v>551.7</v>
      </c>
      <c r="E22" s="7">
        <f>B22-D22</f>
        <v>284.29999999999995</v>
      </c>
      <c r="F22" s="2">
        <v>0</v>
      </c>
      <c r="G22" s="2">
        <v>665.7</v>
      </c>
      <c r="H22" s="2">
        <v>0</v>
      </c>
      <c r="I22" s="2">
        <v>551.7</v>
      </c>
      <c r="J22" s="7">
        <f>G22-I22</f>
        <v>114</v>
      </c>
      <c r="K22" s="2">
        <v>0</v>
      </c>
      <c r="L22" s="14" t="s">
        <v>23</v>
      </c>
    </row>
    <row r="23" spans="1:12" ht="17.25" customHeight="1">
      <c r="A23" s="17" t="s">
        <v>1</v>
      </c>
      <c r="B23" s="7">
        <f>C23+D23+E23+F23</f>
        <v>8986.9</v>
      </c>
      <c r="C23" s="7">
        <f>C16+C19+C20+C22+C17+C18+C21</f>
        <v>0</v>
      </c>
      <c r="D23" s="7">
        <f>D16+D19+D20+D22+D17+D18+D21</f>
        <v>4551.799999999999</v>
      </c>
      <c r="E23" s="7">
        <f>E16+E19+E20+E22+E17+E18+E21</f>
        <v>4435.1</v>
      </c>
      <c r="F23" s="7">
        <f>F16+F19+F20+F22+F17+F18+F21</f>
        <v>0</v>
      </c>
      <c r="G23" s="7">
        <f>H23+I23+J23+K23</f>
        <v>7598.4</v>
      </c>
      <c r="H23" s="7">
        <f>H16+H19+H20+H22+H17+H18+H21</f>
        <v>0</v>
      </c>
      <c r="I23" s="7">
        <f>I16+I19+I20+I22+I17+I18+I21</f>
        <v>4551.799999999999</v>
      </c>
      <c r="J23" s="7">
        <f>J16+J19+J20+J22+J17+J18+J21</f>
        <v>3046.6</v>
      </c>
      <c r="K23" s="7">
        <f>K16+K19+K20+K22+K17+K18+K21</f>
        <v>0</v>
      </c>
      <c r="L23" s="13"/>
    </row>
    <row r="24" spans="1:12" ht="15.75">
      <c r="A24" s="6" t="s">
        <v>13</v>
      </c>
      <c r="B24" s="2"/>
      <c r="C24" s="2"/>
      <c r="D24" s="2"/>
      <c r="E24" s="2"/>
      <c r="F24" s="2"/>
      <c r="G24" s="1">
        <f>100%/(B23/G23)</f>
        <v>0.8454973350098477</v>
      </c>
      <c r="H24" s="3"/>
      <c r="I24" s="3"/>
      <c r="J24" s="3"/>
      <c r="K24" s="3"/>
      <c r="L24" s="13"/>
    </row>
    <row r="25" spans="1:12" ht="22.5" customHeight="1">
      <c r="A25" s="32" t="s">
        <v>33</v>
      </c>
      <c r="B25" s="32"/>
      <c r="C25" s="32"/>
      <c r="D25" s="32"/>
      <c r="E25" s="32"/>
      <c r="F25" s="32"/>
      <c r="G25" s="32"/>
      <c r="H25" s="32"/>
      <c r="I25" s="32"/>
      <c r="J25" s="32"/>
      <c r="K25" s="32"/>
      <c r="L25" s="32"/>
    </row>
    <row r="26" spans="1:12" ht="78" customHeight="1">
      <c r="A26" s="16" t="s">
        <v>28</v>
      </c>
      <c r="B26" s="19">
        <v>630</v>
      </c>
      <c r="C26" s="20">
        <v>0</v>
      </c>
      <c r="D26" s="20">
        <v>0</v>
      </c>
      <c r="E26" s="19">
        <f>B26-D26</f>
        <v>630</v>
      </c>
      <c r="F26" s="20">
        <v>0</v>
      </c>
      <c r="G26" s="19">
        <v>493</v>
      </c>
      <c r="H26" s="20">
        <v>0</v>
      </c>
      <c r="I26" s="20">
        <v>0</v>
      </c>
      <c r="J26" s="19">
        <f>G26-I26</f>
        <v>493</v>
      </c>
      <c r="K26" s="20">
        <v>0</v>
      </c>
      <c r="L26" s="16" t="s">
        <v>48</v>
      </c>
    </row>
    <row r="27" spans="1:12" ht="29.25" customHeight="1" hidden="1" thickBot="1">
      <c r="A27" s="16"/>
      <c r="B27" s="12"/>
      <c r="C27" s="11"/>
      <c r="D27" s="11"/>
      <c r="E27" s="12"/>
      <c r="F27" s="11"/>
      <c r="G27" s="11"/>
      <c r="H27" s="11"/>
      <c r="I27" s="11"/>
      <c r="J27" s="11"/>
      <c r="K27" s="11"/>
      <c r="L27" s="4"/>
    </row>
    <row r="28" spans="1:12" ht="19.5" customHeight="1">
      <c r="A28" s="17" t="s">
        <v>1</v>
      </c>
      <c r="B28" s="8">
        <f>C28+D28+E28+F28</f>
        <v>630</v>
      </c>
      <c r="C28" s="8">
        <v>0</v>
      </c>
      <c r="D28" s="18">
        <f>SUM(D26:D27)</f>
        <v>0</v>
      </c>
      <c r="E28" s="8">
        <f>SUM(E26:E27)</f>
        <v>630</v>
      </c>
      <c r="F28" s="8">
        <v>0</v>
      </c>
      <c r="G28" s="8">
        <f>I28+J28</f>
        <v>493</v>
      </c>
      <c r="H28" s="8">
        <v>0</v>
      </c>
      <c r="I28" s="8">
        <f>SUM(I26:I27)</f>
        <v>0</v>
      </c>
      <c r="J28" s="8">
        <f>SUM(J26:J27)</f>
        <v>493</v>
      </c>
      <c r="K28" s="8">
        <v>0</v>
      </c>
      <c r="L28" s="13"/>
    </row>
    <row r="29" spans="1:12" ht="15.75">
      <c r="A29" s="6" t="s">
        <v>13</v>
      </c>
      <c r="B29" s="2"/>
      <c r="C29" s="2"/>
      <c r="D29" s="2"/>
      <c r="E29" s="2"/>
      <c r="F29" s="2"/>
      <c r="G29" s="1">
        <f>100%/(B28/G28)</f>
        <v>0.7825396825396825</v>
      </c>
      <c r="H29" s="3"/>
      <c r="I29" s="3"/>
      <c r="J29" s="3"/>
      <c r="K29" s="3"/>
      <c r="L29" s="13"/>
    </row>
    <row r="30" spans="1:12" ht="21.75" customHeight="1">
      <c r="A30" s="32" t="s">
        <v>26</v>
      </c>
      <c r="B30" s="32"/>
      <c r="C30" s="32"/>
      <c r="D30" s="32"/>
      <c r="E30" s="32"/>
      <c r="F30" s="32"/>
      <c r="G30" s="32"/>
      <c r="H30" s="32"/>
      <c r="I30" s="32"/>
      <c r="J30" s="32"/>
      <c r="K30" s="32"/>
      <c r="L30" s="32"/>
    </row>
    <row r="31" spans="1:12" ht="70.5" customHeight="1">
      <c r="A31" s="16" t="s">
        <v>16</v>
      </c>
      <c r="B31" s="2">
        <v>1674.2</v>
      </c>
      <c r="C31" s="19">
        <v>0</v>
      </c>
      <c r="D31" s="2">
        <v>0</v>
      </c>
      <c r="E31" s="2">
        <v>1674.2</v>
      </c>
      <c r="F31" s="19">
        <v>0</v>
      </c>
      <c r="G31" s="19">
        <v>947.4</v>
      </c>
      <c r="H31" s="19">
        <v>0</v>
      </c>
      <c r="I31" s="2">
        <v>0</v>
      </c>
      <c r="J31" s="2">
        <v>947.4</v>
      </c>
      <c r="K31" s="19">
        <v>0</v>
      </c>
      <c r="L31" s="4" t="s">
        <v>49</v>
      </c>
    </row>
    <row r="32" spans="1:12" ht="52.5" customHeight="1">
      <c r="A32" s="16" t="s">
        <v>29</v>
      </c>
      <c r="B32" s="2">
        <f>E32</f>
        <v>261.7</v>
      </c>
      <c r="C32" s="19">
        <v>0</v>
      </c>
      <c r="D32" s="2">
        <v>0</v>
      </c>
      <c r="E32" s="2">
        <v>261.7</v>
      </c>
      <c r="F32" s="19">
        <v>0</v>
      </c>
      <c r="G32" s="19">
        <f>J32</f>
        <v>261.7</v>
      </c>
      <c r="H32" s="19">
        <v>0</v>
      </c>
      <c r="I32" s="2">
        <v>0</v>
      </c>
      <c r="J32" s="2">
        <v>261.7</v>
      </c>
      <c r="K32" s="19">
        <v>0</v>
      </c>
      <c r="L32" s="4" t="s">
        <v>31</v>
      </c>
    </row>
    <row r="33" spans="1:12" ht="29.25" customHeight="1">
      <c r="A33" s="16" t="s">
        <v>21</v>
      </c>
      <c r="B33" s="2">
        <f>E33</f>
        <v>1570.4</v>
      </c>
      <c r="C33" s="19">
        <v>0</v>
      </c>
      <c r="D33" s="19">
        <v>0</v>
      </c>
      <c r="E33" s="2">
        <v>1570.4</v>
      </c>
      <c r="F33" s="19">
        <v>0</v>
      </c>
      <c r="G33" s="19">
        <v>1290.9</v>
      </c>
      <c r="H33" s="19">
        <v>0</v>
      </c>
      <c r="I33" s="19">
        <v>0</v>
      </c>
      <c r="J33" s="2">
        <v>1290.9</v>
      </c>
      <c r="K33" s="19">
        <v>0</v>
      </c>
      <c r="L33" s="4" t="s">
        <v>22</v>
      </c>
    </row>
    <row r="34" spans="1:12" ht="21" customHeight="1">
      <c r="A34" s="17" t="s">
        <v>1</v>
      </c>
      <c r="B34" s="2">
        <f>B31+B33+B32</f>
        <v>3506.3</v>
      </c>
      <c r="C34" s="2">
        <f aca="true" t="shared" si="0" ref="C34:K34">C31+C33+C32</f>
        <v>0</v>
      </c>
      <c r="D34" s="2">
        <f t="shared" si="0"/>
        <v>0</v>
      </c>
      <c r="E34" s="2">
        <f t="shared" si="0"/>
        <v>3506.3</v>
      </c>
      <c r="F34" s="2">
        <f t="shared" si="0"/>
        <v>0</v>
      </c>
      <c r="G34" s="2">
        <f t="shared" si="0"/>
        <v>2500</v>
      </c>
      <c r="H34" s="2">
        <f t="shared" si="0"/>
        <v>0</v>
      </c>
      <c r="I34" s="2">
        <f t="shared" si="0"/>
        <v>0</v>
      </c>
      <c r="J34" s="2">
        <f t="shared" si="0"/>
        <v>2500</v>
      </c>
      <c r="K34" s="2">
        <f t="shared" si="0"/>
        <v>0</v>
      </c>
      <c r="L34" s="4"/>
    </row>
    <row r="35" spans="1:12" ht="21" customHeight="1">
      <c r="A35" s="6" t="s">
        <v>13</v>
      </c>
      <c r="B35" s="30"/>
      <c r="C35" s="31"/>
      <c r="D35" s="30"/>
      <c r="E35" s="30"/>
      <c r="F35" s="31"/>
      <c r="G35" s="1">
        <f>100%/(B34/G34)</f>
        <v>0.7130023101274848</v>
      </c>
      <c r="H35" s="31"/>
      <c r="I35" s="30"/>
      <c r="J35" s="30"/>
      <c r="K35" s="31"/>
      <c r="L35" s="4"/>
    </row>
    <row r="36" spans="1:12" ht="41.25" customHeight="1">
      <c r="A36" s="5" t="s">
        <v>17</v>
      </c>
      <c r="B36" s="2">
        <f>B13+B23+B28+B34</f>
        <v>28965.899999999998</v>
      </c>
      <c r="C36" s="2">
        <f aca="true" t="shared" si="1" ref="C36:K36">C13+C23+C28+C34</f>
        <v>0</v>
      </c>
      <c r="D36" s="2">
        <f t="shared" si="1"/>
        <v>7316.499999999999</v>
      </c>
      <c r="E36" s="2">
        <f t="shared" si="1"/>
        <v>21649.399999999998</v>
      </c>
      <c r="F36" s="2">
        <f t="shared" si="1"/>
        <v>0</v>
      </c>
      <c r="G36" s="2">
        <f t="shared" si="1"/>
        <v>25987.6</v>
      </c>
      <c r="H36" s="2">
        <f t="shared" si="1"/>
        <v>0</v>
      </c>
      <c r="I36" s="2">
        <f t="shared" si="1"/>
        <v>7316.499999999999</v>
      </c>
      <c r="J36" s="2">
        <f t="shared" si="1"/>
        <v>18345.3</v>
      </c>
      <c r="K36" s="2">
        <f t="shared" si="1"/>
        <v>0</v>
      </c>
      <c r="L36" s="14"/>
    </row>
    <row r="37" spans="1:12" ht="21.75" customHeight="1">
      <c r="A37" s="6" t="s">
        <v>13</v>
      </c>
      <c r="B37" s="9"/>
      <c r="C37" s="9"/>
      <c r="D37" s="9"/>
      <c r="E37" s="9" t="s">
        <v>30</v>
      </c>
      <c r="F37" s="9"/>
      <c r="G37" s="1">
        <f>100%/(B36/G36)</f>
        <v>0.8971790968000304</v>
      </c>
      <c r="H37" s="3"/>
      <c r="I37" s="1">
        <f>100%/(D36/I36)</f>
        <v>1</v>
      </c>
      <c r="J37" s="1">
        <f>100%/(E36/J36)</f>
        <v>0.8473814516799542</v>
      </c>
      <c r="K37" s="9"/>
      <c r="L37" s="15"/>
    </row>
    <row r="38" spans="1:12" ht="15">
      <c r="A38" s="10"/>
      <c r="B38" s="10"/>
      <c r="C38" s="10"/>
      <c r="D38" s="10"/>
      <c r="E38" s="10"/>
      <c r="F38" s="10"/>
      <c r="G38" s="10"/>
      <c r="H38" s="10"/>
      <c r="I38" s="10"/>
      <c r="J38" s="10"/>
      <c r="K38" s="10"/>
      <c r="L38" s="10"/>
    </row>
    <row r="39" spans="1:12" ht="15">
      <c r="A39" s="10"/>
      <c r="B39" s="10"/>
      <c r="C39" s="10"/>
      <c r="D39" s="10"/>
      <c r="E39" s="10"/>
      <c r="F39" s="10"/>
      <c r="G39" s="10"/>
      <c r="H39" s="10"/>
      <c r="I39" s="10"/>
      <c r="J39" s="10"/>
      <c r="K39" s="10"/>
      <c r="L39" s="10"/>
    </row>
  </sheetData>
  <sheetProtection/>
  <mergeCells count="16">
    <mergeCell ref="A1:L1"/>
    <mergeCell ref="A2:L2"/>
    <mergeCell ref="A3:L3"/>
    <mergeCell ref="A4:L4"/>
    <mergeCell ref="A5:A8"/>
    <mergeCell ref="B5:F5"/>
    <mergeCell ref="G5:K5"/>
    <mergeCell ref="A15:L15"/>
    <mergeCell ref="A25:L25"/>
    <mergeCell ref="A30:L30"/>
    <mergeCell ref="A10:L10"/>
    <mergeCell ref="L5:L8"/>
    <mergeCell ref="B6:F6"/>
    <mergeCell ref="G6:K6"/>
    <mergeCell ref="C7:F7"/>
    <mergeCell ref="H7:K7"/>
  </mergeCells>
  <printOptions/>
  <pageMargins left="0.5905511811023623" right="0.1968503937007874" top="0.984251968503937" bottom="0.3937007874015748" header="0.5118110236220472" footer="0.5118110236220472"/>
  <pageSetup fitToHeight="2"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2017-03-21T05:23:11Z</cp:lastPrinted>
  <dcterms:created xsi:type="dcterms:W3CDTF">2006-09-16T00:00:00Z</dcterms:created>
  <dcterms:modified xsi:type="dcterms:W3CDTF">2023-04-13T09:42:11Z</dcterms:modified>
  <cp:category/>
  <cp:version/>
  <cp:contentType/>
  <cp:contentStatus/>
</cp:coreProperties>
</file>